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8800" windowHeight="12390"/>
  </bookViews>
  <sheets>
    <sheet name="예술감독" sheetId="31" r:id="rId1"/>
    <sheet name="사무국장" sheetId="30" r:id="rId2"/>
    <sheet name="경영관리팀" sheetId="6" r:id="rId3"/>
    <sheet name="작품개발팀" sheetId="27" r:id="rId4"/>
    <sheet name="공연기획팀" sheetId="25" r:id="rId5"/>
    <sheet name="홍보마케팅팀" sheetId="21" r:id="rId6"/>
    <sheet name="어린이청소년극연구소" sheetId="26" r:id="rId7"/>
    <sheet name="무대기술팀" sheetId="28" r:id="rId8"/>
  </sheets>
  <definedNames>
    <definedName name="_xlnm._FilterDatabase" localSheetId="2" hidden="1">경영관리팀!$A$4:$H$74</definedName>
    <definedName name="_xlnm.Print_Area" localSheetId="2">경영관리팀!$A$1:$H$74</definedName>
    <definedName name="_xlnm.Print_Area" localSheetId="4">공연기획팀!$A$1:$H$43</definedName>
    <definedName name="_xlnm.Print_Area" localSheetId="7">무대기술팀!$A$1:$H$49</definedName>
    <definedName name="_xlnm.Print_Area" localSheetId="6">어린이청소년극연구소!$A$1:$H$47</definedName>
    <definedName name="_xlnm.Print_Area" localSheetId="3">작품개발팀!$A$1:$H$42</definedName>
    <definedName name="_xlnm.Print_Area" localSheetId="5">홍보마케팅팀!$A$1:$H$47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45" i="31" l="1"/>
  <c r="I45" i="30"/>
  <c r="G73" i="6"/>
  <c r="H46" i="30" l="1"/>
  <c r="J43" i="30"/>
  <c r="I43" i="30"/>
  <c r="J39" i="30"/>
  <c r="I39" i="30"/>
  <c r="J35" i="30"/>
  <c r="I35" i="30"/>
  <c r="H35" i="30"/>
  <c r="J31" i="30"/>
  <c r="I31" i="30"/>
  <c r="J28" i="30"/>
  <c r="I28" i="30"/>
  <c r="J24" i="30"/>
  <c r="I24" i="30"/>
  <c r="J21" i="30"/>
  <c r="I21" i="30"/>
  <c r="J18" i="30"/>
  <c r="I18" i="30"/>
  <c r="J15" i="30"/>
  <c r="I15" i="30"/>
  <c r="J12" i="30"/>
  <c r="I12" i="30"/>
  <c r="J9" i="30"/>
  <c r="I9" i="30"/>
  <c r="J6" i="30"/>
  <c r="J45" i="30" s="1"/>
  <c r="I6" i="30"/>
  <c r="H6" i="30"/>
  <c r="H45" i="30" s="1"/>
  <c r="H146" i="31"/>
  <c r="J143" i="31"/>
  <c r="J138" i="31"/>
  <c r="J128" i="31"/>
  <c r="H128" i="31"/>
  <c r="H118" i="31"/>
  <c r="J117" i="31"/>
  <c r="H117" i="31"/>
  <c r="J104" i="31"/>
  <c r="H104" i="31"/>
  <c r="H91" i="31"/>
  <c r="J90" i="31"/>
  <c r="H90" i="31"/>
  <c r="J75" i="31"/>
  <c r="H75" i="31"/>
  <c r="J58" i="31"/>
  <c r="H58" i="31"/>
  <c r="J44" i="31"/>
  <c r="H44" i="31"/>
  <c r="J30" i="31"/>
  <c r="J22" i="31"/>
  <c r="H22" i="31"/>
  <c r="J13" i="31"/>
  <c r="J145" i="31" s="1"/>
  <c r="H13" i="31"/>
  <c r="H145" i="31" s="1"/>
  <c r="H48" i="28" l="1"/>
  <c r="H46" i="26"/>
  <c r="H25" i="26"/>
  <c r="H9" i="26"/>
  <c r="H6" i="26"/>
  <c r="H46" i="21"/>
  <c r="H41" i="27"/>
  <c r="H71" i="6"/>
  <c r="H63" i="6"/>
  <c r="H54" i="6"/>
  <c r="H48" i="6"/>
  <c r="H41" i="6"/>
  <c r="H35" i="6"/>
  <c r="H32" i="6"/>
  <c r="H25" i="6"/>
  <c r="H21" i="6"/>
  <c r="H18" i="6"/>
  <c r="H13" i="6"/>
  <c r="H9" i="6"/>
  <c r="H73" i="6" l="1"/>
  <c r="G41" i="27"/>
  <c r="G36" i="27"/>
  <c r="H44" i="21"/>
  <c r="G44" i="21"/>
  <c r="G44" i="26"/>
  <c r="G40" i="25"/>
  <c r="G46" i="28"/>
  <c r="F48" i="28"/>
  <c r="G42" i="28"/>
  <c r="H42" i="28"/>
  <c r="G9" i="6"/>
  <c r="G13" i="6"/>
  <c r="G18" i="6"/>
  <c r="G21" i="6"/>
  <c r="G25" i="6"/>
  <c r="G32" i="6"/>
  <c r="G41" i="6"/>
  <c r="G48" i="6"/>
  <c r="G54" i="6"/>
  <c r="G63" i="6"/>
  <c r="G71" i="6"/>
  <c r="G37" i="28" l="1"/>
  <c r="G34" i="28"/>
  <c r="G23" i="28"/>
  <c r="G12" i="28"/>
  <c r="G6" i="28"/>
  <c r="G48" i="28" s="1"/>
  <c r="G46" i="26"/>
  <c r="G25" i="26"/>
  <c r="G12" i="26"/>
  <c r="G46" i="21"/>
  <c r="G15" i="25"/>
  <c r="G42" i="25" s="1"/>
  <c r="G27" i="25"/>
  <c r="G30" i="25"/>
  <c r="G36" i="21"/>
  <c r="G25" i="21"/>
  <c r="G30" i="27"/>
  <c r="G21" i="27"/>
  <c r="G15" i="27"/>
  <c r="G35" i="6"/>
  <c r="F54" i="6"/>
  <c r="F41" i="6"/>
  <c r="F48" i="6"/>
  <c r="F46" i="26" l="1"/>
  <c r="H25" i="21"/>
  <c r="H24" i="25"/>
  <c r="H23" i="28" l="1"/>
  <c r="H18" i="26" l="1"/>
  <c r="H21" i="25"/>
  <c r="H18" i="28" l="1"/>
  <c r="H18" i="25"/>
  <c r="H18" i="27"/>
  <c r="F41" i="27"/>
  <c r="F47" i="26"/>
  <c r="F49" i="28"/>
  <c r="H18" i="21"/>
  <c r="F47" i="21"/>
  <c r="F46" i="21"/>
  <c r="F42" i="25"/>
  <c r="F43" i="25"/>
  <c r="F42" i="27"/>
  <c r="H44" i="26"/>
  <c r="H41" i="26"/>
  <c r="H37" i="26"/>
  <c r="H33" i="26"/>
  <c r="H29" i="26"/>
  <c r="H21" i="26"/>
  <c r="H46" i="28"/>
  <c r="H37" i="28"/>
  <c r="H34" i="28"/>
  <c r="H29" i="28"/>
  <c r="H26" i="28"/>
  <c r="H40" i="21"/>
  <c r="H36" i="21"/>
  <c r="H33" i="21"/>
  <c r="H29" i="21"/>
  <c r="H22" i="21"/>
  <c r="H40" i="25"/>
  <c r="H42" i="25" s="1"/>
  <c r="H37" i="25"/>
  <c r="H33" i="25"/>
  <c r="H30" i="25"/>
  <c r="H27" i="25"/>
  <c r="H39" i="27"/>
  <c r="H36" i="27"/>
  <c r="H33" i="27"/>
  <c r="H30" i="27"/>
  <c r="H27" i="27"/>
  <c r="H24" i="27"/>
  <c r="H21" i="27"/>
  <c r="F74" i="6"/>
  <c r="H15" i="27"/>
  <c r="H15" i="26"/>
  <c r="H15" i="28"/>
  <c r="H15" i="21"/>
  <c r="H15" i="25"/>
  <c r="F21" i="6"/>
  <c r="H12" i="28" l="1"/>
  <c r="H12" i="26"/>
  <c r="H12" i="21"/>
  <c r="H12" i="25"/>
  <c r="H12" i="27"/>
  <c r="F18" i="6"/>
  <c r="H9" i="28" l="1"/>
  <c r="H9" i="21"/>
  <c r="H9" i="25"/>
  <c r="H9" i="27"/>
  <c r="F13" i="6"/>
  <c r="F73" i="6" s="1"/>
  <c r="H6" i="21" l="1"/>
  <c r="H6" i="25"/>
  <c r="H6" i="28" l="1"/>
  <c r="H6" i="27"/>
</calcChain>
</file>

<file path=xl/sharedStrings.xml><?xml version="1.0" encoding="utf-8"?>
<sst xmlns="http://schemas.openxmlformats.org/spreadsheetml/2006/main" count="1361" uniqueCount="656">
  <si>
    <t>현금</t>
    <phoneticPr fontId="3" type="noConversion"/>
  </si>
  <si>
    <t>카드</t>
    <phoneticPr fontId="3" type="noConversion"/>
  </si>
  <si>
    <t>사용일자</t>
    <phoneticPr fontId="3" type="noConversion"/>
  </si>
  <si>
    <t>사용처(장소)</t>
    <phoneticPr fontId="3" type="noConversion"/>
  </si>
  <si>
    <t>집행구분</t>
    <phoneticPr fontId="3" type="noConversion"/>
  </si>
  <si>
    <t>집행금액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</si>
  <si>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</si>
  <si>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</si>
  <si>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</si>
  <si>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</si>
  <si>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</si>
  <si>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</si>
  <si>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</si>
  <si>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</si>
  <si>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</si>
  <si>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</si>
  <si>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2022년 합계</t>
    <phoneticPr fontId="3" type="noConversion"/>
  </si>
  <si>
    <t>2022년도 팀업무추진비 집행내역 (어린이청소년극연구소)</t>
    <phoneticPr fontId="3" type="noConversion"/>
  </si>
  <si>
    <t>2022년도 팀업무추진비 집행내역 (무대기술팀)</t>
    <phoneticPr fontId="3" type="noConversion"/>
  </si>
  <si>
    <t>2022년도 팀업무추진비 집행내역 (홍보마케팅팀)</t>
    <phoneticPr fontId="3" type="noConversion"/>
  </si>
  <si>
    <t>2022년도 팀업무추진비 집행내역 (공연기획팀)</t>
    <phoneticPr fontId="3" type="noConversion"/>
  </si>
  <si>
    <t>2022년도 팀업무추진비 집행내역 (작품개발팀)</t>
    <phoneticPr fontId="3" type="noConversion"/>
  </si>
  <si>
    <t>2022년도 팀업무추진비 집행내역 (경영관리팀)</t>
    <phoneticPr fontId="3" type="noConversion"/>
  </si>
  <si>
    <t>2022.01.04</t>
  </si>
  <si>
    <t>2022.01.06</t>
  </si>
  <si>
    <t>2022.01.10</t>
  </si>
  <si>
    <t>2022.01.19</t>
  </si>
  <si>
    <t>2022.01.26</t>
  </si>
  <si>
    <t>더플레이스 광화문 SFC몰점023180913</t>
  </si>
  <si>
    <t>원할머니보쌈 족발 박가부대 명동점023185352</t>
  </si>
  <si>
    <t>(주)에스씨케이 컴퍼니0230151100</t>
  </si>
  <si>
    <t>빽다방 명동중앙우체국점0237891211 외</t>
  </si>
  <si>
    <t>법인카드</t>
    <phoneticPr fontId="3" type="noConversion"/>
  </si>
  <si>
    <t>명동 용역직원</t>
    <phoneticPr fontId="3" type="noConversion"/>
  </si>
  <si>
    <t>국립극단 직원</t>
    <phoneticPr fontId="3" type="noConversion"/>
  </si>
  <si>
    <t>2022.02.11</t>
  </si>
  <si>
    <t>2022.02.17</t>
  </si>
  <si>
    <t>2월 소계</t>
    <phoneticPr fontId="3" type="noConversion"/>
  </si>
  <si>
    <t>2022.03.03</t>
  </si>
  <si>
    <t>2022.03.23</t>
  </si>
  <si>
    <t>2022.03.28</t>
  </si>
  <si>
    <t>3월 소계</t>
    <phoneticPr fontId="3" type="noConversion"/>
  </si>
  <si>
    <t>카드</t>
    <phoneticPr fontId="3" type="noConversion"/>
  </si>
  <si>
    <t>현금</t>
    <phoneticPr fontId="3" type="noConversion"/>
  </si>
  <si>
    <t>2022.03.08</t>
  </si>
  <si>
    <t>커피나인 익스프레스 명동027790999</t>
  </si>
  <si>
    <t>2022.03.29</t>
  </si>
  <si>
    <t>씨유(CU)용산승리점0215778007</t>
  </si>
  <si>
    <t>서계동 용역직원</t>
    <phoneticPr fontId="3" type="noConversion"/>
  </si>
  <si>
    <t>법인카드</t>
    <phoneticPr fontId="3" type="noConversion"/>
  </si>
  <si>
    <t>인사담당자,직원</t>
    <phoneticPr fontId="3" type="noConversion"/>
  </si>
  <si>
    <t>신입직원</t>
    <phoneticPr fontId="3" type="noConversion"/>
  </si>
  <si>
    <t>법인카드</t>
    <phoneticPr fontId="3" type="noConversion"/>
  </si>
  <si>
    <t>신입직원</t>
    <phoneticPr fontId="3" type="noConversion"/>
  </si>
  <si>
    <t>법인카드</t>
    <phoneticPr fontId="3" type="noConversion"/>
  </si>
  <si>
    <t>업무관련자 및 직원</t>
    <phoneticPr fontId="3" type="noConversion"/>
  </si>
  <si>
    <t>법인카드</t>
    <phoneticPr fontId="3" type="noConversion"/>
  </si>
  <si>
    <t>11:51:27</t>
  </si>
  <si>
    <t>2022.04.19</t>
  </si>
  <si>
    <t>2022.04.20</t>
  </si>
  <si>
    <t>2022.04.21</t>
  </si>
  <si>
    <t>(주)우아한형제들0215447772</t>
  </si>
  <si>
    <t>베제투스07050971549</t>
  </si>
  <si>
    <t>4월 소계</t>
    <phoneticPr fontId="3" type="noConversion"/>
  </si>
  <si>
    <t>법인카드</t>
    <phoneticPr fontId="3" type="noConversion"/>
  </si>
  <si>
    <t>신입직원</t>
    <phoneticPr fontId="3" type="noConversion"/>
  </si>
  <si>
    <t>5월 소계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</si>
  <si>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</si>
  <si>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</si>
  <si>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</si>
  <si>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</si>
  <si>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10월 소계</t>
    <phoneticPr fontId="3" type="noConversion"/>
  </si>
  <si>
    <t>11월 소계</t>
    <phoneticPr fontId="3" type="noConversion"/>
  </si>
  <si>
    <t>12월 소계</t>
    <phoneticPr fontId="3" type="noConversion"/>
  </si>
  <si>
    <t>(2022.12.31.기준)</t>
    <phoneticPr fontId="3" type="noConversion"/>
  </si>
  <si>
    <t>2022.05.18</t>
  </si>
  <si>
    <t>2022.05.19</t>
  </si>
  <si>
    <t>주식회사 독립밀방023123418</t>
  </si>
  <si>
    <t>경영관리팀장,인사담당자,신입직원</t>
    <phoneticPr fontId="3" type="noConversion"/>
  </si>
  <si>
    <t>신입직원</t>
    <phoneticPr fontId="3" type="noConversion"/>
  </si>
  <si>
    <t>법인카드</t>
    <phoneticPr fontId="12" type="noConversion"/>
  </si>
  <si>
    <t>2022.06.03</t>
    <phoneticPr fontId="3" type="noConversion"/>
  </si>
  <si>
    <t>인사담당자,신입직원</t>
    <phoneticPr fontId="3" type="noConversion"/>
  </si>
  <si>
    <t>2022.06.09</t>
    <phoneticPr fontId="3" type="noConversion"/>
  </si>
  <si>
    <t>크리스피 크림도넛 커피0448641919</t>
    <phoneticPr fontId="3" type="noConversion"/>
  </si>
  <si>
    <t>청운숯불갈비027112625</t>
    <phoneticPr fontId="3" type="noConversion"/>
  </si>
  <si>
    <t>2022.06.13</t>
    <phoneticPr fontId="3" type="noConversion"/>
  </si>
  <si>
    <t>경영관리팀 팀원</t>
    <phoneticPr fontId="3" type="noConversion"/>
  </si>
  <si>
    <t>2022.06.23</t>
    <phoneticPr fontId="3" type="noConversion"/>
  </si>
  <si>
    <t>삼백식당025229232</t>
    <phoneticPr fontId="3" type="noConversion"/>
  </si>
  <si>
    <t>2022.06.28</t>
    <phoneticPr fontId="3" type="noConversion"/>
  </si>
  <si>
    <t>경영관리팀장,인사담당자,신입직원</t>
    <phoneticPr fontId="3" type="noConversion"/>
  </si>
  <si>
    <t>2022.07.14</t>
    <phoneticPr fontId="3" type="noConversion"/>
  </si>
  <si>
    <t>정인면옥0226832615</t>
    <phoneticPr fontId="3" type="noConversion"/>
  </si>
  <si>
    <t>평화0200000000</t>
    <phoneticPr fontId="3" type="noConversion"/>
  </si>
  <si>
    <t>작품개발팀 팀원</t>
    <phoneticPr fontId="3" type="noConversion"/>
  </si>
  <si>
    <t>작품개발팀 팀원</t>
    <phoneticPr fontId="3" type="noConversion"/>
  </si>
  <si>
    <t>2022.06.27</t>
    <phoneticPr fontId="3" type="noConversion"/>
  </si>
  <si>
    <t>공연기획팀 팀원</t>
    <phoneticPr fontId="3" type="noConversion"/>
  </si>
  <si>
    <t>2022.07.08</t>
    <phoneticPr fontId="3" type="noConversion"/>
  </si>
  <si>
    <t>우진갈비023126166</t>
    <phoneticPr fontId="3" type="noConversion"/>
  </si>
  <si>
    <t>경영관리팀 팀원</t>
    <phoneticPr fontId="3" type="noConversion"/>
  </si>
  <si>
    <t>홍보마케팅팀 팀원</t>
    <phoneticPr fontId="3" type="noConversion"/>
  </si>
  <si>
    <t>2022.06.03</t>
    <phoneticPr fontId="3" type="noConversion"/>
  </si>
  <si>
    <t>2022.06.09</t>
    <phoneticPr fontId="3" type="noConversion"/>
  </si>
  <si>
    <t>2022.06.27</t>
    <phoneticPr fontId="3" type="noConversion"/>
  </si>
  <si>
    <t>배스킨라빈스 공항철도서울역사023131072</t>
    <phoneticPr fontId="3" type="noConversion"/>
  </si>
  <si>
    <t>영광식당027140077</t>
    <phoneticPr fontId="3" type="noConversion"/>
  </si>
  <si>
    <t>명동피자027778979</t>
    <phoneticPr fontId="3" type="noConversion"/>
  </si>
  <si>
    <t>무대기술팀 팀원</t>
    <phoneticPr fontId="3" type="noConversion"/>
  </si>
  <si>
    <t>무대기술팀 팀원</t>
    <phoneticPr fontId="3" type="noConversion"/>
  </si>
  <si>
    <t>무대기술팀 팀원</t>
    <phoneticPr fontId="3" type="noConversion"/>
  </si>
  <si>
    <t>법인카드</t>
    <phoneticPr fontId="3" type="noConversion"/>
  </si>
  <si>
    <t>법인카드</t>
    <phoneticPr fontId="3" type="noConversion"/>
  </si>
  <si>
    <t>법인카드</t>
    <phoneticPr fontId="3" type="noConversion"/>
  </si>
  <si>
    <t>GS25 에스서울역1호점200000000</t>
    <phoneticPr fontId="3" type="noConversion"/>
  </si>
  <si>
    <t>커피빈코리아 대학로마로니에점0215774708</t>
    <phoneticPr fontId="3" type="noConversion"/>
  </si>
  <si>
    <t>2022.07.07</t>
    <phoneticPr fontId="3" type="noConversion"/>
  </si>
  <si>
    <t>2022.07.15</t>
    <phoneticPr fontId="3" type="noConversion"/>
  </si>
  <si>
    <t>유관기관 관계자</t>
    <phoneticPr fontId="3" type="noConversion"/>
  </si>
  <si>
    <t>2022.08.05</t>
    <phoneticPr fontId="3" type="noConversion"/>
  </si>
  <si>
    <t>법인카드</t>
    <phoneticPr fontId="3" type="noConversion"/>
  </si>
  <si>
    <t>리틀하노이027778878</t>
    <phoneticPr fontId="3" type="noConversion"/>
  </si>
  <si>
    <t>2022.08.17</t>
    <phoneticPr fontId="3" type="noConversion"/>
  </si>
  <si>
    <t>2022.08.23</t>
    <phoneticPr fontId="3" type="noConversion"/>
  </si>
  <si>
    <t>2022.08.24</t>
    <phoneticPr fontId="3" type="noConversion"/>
  </si>
  <si>
    <t>만족오향족발027534755</t>
    <phoneticPr fontId="3" type="noConversion"/>
  </si>
  <si>
    <t>2022.08.26</t>
    <phoneticPr fontId="3" type="noConversion"/>
  </si>
  <si>
    <t>(주)우아한형제들0215447772</t>
    <phoneticPr fontId="3" type="noConversion"/>
  </si>
  <si>
    <t>공연기획팀 팀원</t>
    <phoneticPr fontId="3" type="noConversion"/>
  </si>
  <si>
    <t>2022.09.05</t>
    <phoneticPr fontId="3" type="noConversion"/>
  </si>
  <si>
    <t>2022.09.14</t>
    <phoneticPr fontId="3" type="noConversion"/>
  </si>
  <si>
    <t>2022.09.21</t>
    <phoneticPr fontId="3" type="noConversion"/>
  </si>
  <si>
    <t>2022.09.22</t>
    <phoneticPr fontId="3" type="noConversion"/>
  </si>
  <si>
    <t>2022.09.29</t>
    <phoneticPr fontId="3" type="noConversion"/>
  </si>
  <si>
    <t>(주)우아한형제들0216610808</t>
    <phoneticPr fontId="12" type="noConversion"/>
  </si>
  <si>
    <t>(주)우아한형제들0216610808</t>
    <phoneticPr fontId="3" type="noConversion"/>
  </si>
  <si>
    <t>(주)우아한형제들0216610808</t>
    <phoneticPr fontId="3" type="noConversion"/>
  </si>
  <si>
    <t>나오리장작구이0215889210</t>
    <phoneticPr fontId="3" type="noConversion"/>
  </si>
  <si>
    <t>계좌이체</t>
    <phoneticPr fontId="3" type="noConversion"/>
  </si>
  <si>
    <t>인사위원</t>
    <phoneticPr fontId="3" type="noConversion"/>
  </si>
  <si>
    <t>인사위원,감사</t>
    <phoneticPr fontId="3" type="noConversion"/>
  </si>
  <si>
    <t>2022.10.19</t>
    <phoneticPr fontId="3" type="noConversion"/>
  </si>
  <si>
    <t>2022.10.20</t>
    <phoneticPr fontId="3" type="noConversion"/>
  </si>
  <si>
    <t>2022.10.26</t>
    <phoneticPr fontId="3" type="noConversion"/>
  </si>
  <si>
    <t>2022.10.27</t>
    <phoneticPr fontId="3" type="noConversion"/>
  </si>
  <si>
    <t>(주)우아한형제들0216610808</t>
    <phoneticPr fontId="3" type="noConversion"/>
  </si>
  <si>
    <t>(주)우아한형제들0216610808</t>
    <phoneticPr fontId="3" type="noConversion"/>
  </si>
  <si>
    <t>(주)우아한형제들0216610808</t>
    <phoneticPr fontId="3" type="noConversion"/>
  </si>
  <si>
    <t>인사위원</t>
    <phoneticPr fontId="3" type="noConversion"/>
  </si>
  <si>
    <t>인사위원</t>
    <phoneticPr fontId="3" type="noConversion"/>
  </si>
  <si>
    <t>2022.09.19</t>
    <phoneticPr fontId="3" type="noConversion"/>
  </si>
  <si>
    <t>주식회사 더하우스1932 023651932</t>
    <phoneticPr fontId="3" type="noConversion"/>
  </si>
  <si>
    <t>2022.09.14</t>
    <phoneticPr fontId="3" type="noConversion"/>
  </si>
  <si>
    <t>(주)우아한형제들0216610808</t>
    <phoneticPr fontId="3" type="noConversion"/>
  </si>
  <si>
    <t>2022.10.26</t>
    <phoneticPr fontId="3" type="noConversion"/>
  </si>
  <si>
    <t>주식회사 독립밀방023123418</t>
    <phoneticPr fontId="3" type="noConversion"/>
  </si>
  <si>
    <t>2022.09.08</t>
    <phoneticPr fontId="3" type="noConversion"/>
  </si>
  <si>
    <t>2022.09.25</t>
    <phoneticPr fontId="3" type="noConversion"/>
  </si>
  <si>
    <t>2022.09.29</t>
    <phoneticPr fontId="3" type="noConversion"/>
  </si>
  <si>
    <t>조대포027011060</t>
    <phoneticPr fontId="3" type="noConversion"/>
  </si>
  <si>
    <t>우진갈비023126166</t>
    <phoneticPr fontId="3" type="noConversion"/>
  </si>
  <si>
    <t>메가엠지씨커피  명동아르누보센텀점027541002</t>
    <phoneticPr fontId="3" type="noConversion"/>
  </si>
  <si>
    <t>2022.10.21</t>
    <phoneticPr fontId="3" type="noConversion"/>
  </si>
  <si>
    <t>민 샌드위치0263405358</t>
    <phoneticPr fontId="3" type="noConversion"/>
  </si>
  <si>
    <t>업무관련자 및 직원</t>
    <phoneticPr fontId="3" type="noConversion"/>
  </si>
  <si>
    <t>무대기술팀 팀원 및 심사위원</t>
    <phoneticPr fontId="3" type="noConversion"/>
  </si>
  <si>
    <t>2022.11.07</t>
  </si>
  <si>
    <t>2022.11.10</t>
  </si>
  <si>
    <t>2022.11.11</t>
  </si>
  <si>
    <t>2022.11.16</t>
  </si>
  <si>
    <t>2022.11.22</t>
  </si>
  <si>
    <t>2022.11.23</t>
  </si>
  <si>
    <t>2022.11.29</t>
  </si>
  <si>
    <t>2022.11.30</t>
  </si>
  <si>
    <t>2022.11.03</t>
    <phoneticPr fontId="12" type="noConversion"/>
  </si>
  <si>
    <t>(주)우아한형제들0216610808</t>
    <phoneticPr fontId="12" type="noConversion"/>
  </si>
  <si>
    <t>(주)우아한형제들0216610808</t>
    <phoneticPr fontId="12" type="noConversion"/>
  </si>
  <si>
    <t>밀본(서울역점)023099801</t>
    <phoneticPr fontId="12" type="noConversion"/>
  </si>
  <si>
    <t>(주)우아한형제들</t>
    <phoneticPr fontId="12" type="noConversion"/>
  </si>
  <si>
    <t>오소갈비0200000000</t>
    <phoneticPr fontId="12" type="noConversion"/>
  </si>
  <si>
    <t>태아산업㈜0318823120</t>
    <phoneticPr fontId="12" type="noConversion"/>
  </si>
  <si>
    <t>크리스탈제이드서머셋점027200133</t>
    <phoneticPr fontId="12" type="noConversion"/>
  </si>
  <si>
    <t>우진갈비023126166</t>
    <phoneticPr fontId="12" type="noConversion"/>
  </si>
  <si>
    <t>주식회사 카페인신현리아티장가든0237895849</t>
    <phoneticPr fontId="12" type="noConversion"/>
  </si>
  <si>
    <t>조개조023622277</t>
    <phoneticPr fontId="12" type="noConversion"/>
  </si>
  <si>
    <t>(주)우아한형제들0216610808</t>
    <phoneticPr fontId="12" type="noConversion"/>
  </si>
  <si>
    <t>(주)에스씨케이 컴퍼니0230151100</t>
    <phoneticPr fontId="12" type="noConversion"/>
  </si>
  <si>
    <t>가드니아0260316900</t>
    <phoneticPr fontId="12" type="noConversion"/>
  </si>
  <si>
    <t>2022.12.08</t>
  </si>
  <si>
    <t>2022.12.12</t>
  </si>
  <si>
    <t>2022.12.15</t>
  </si>
  <si>
    <t>2022.12.20</t>
  </si>
  <si>
    <t>2022.12.22</t>
  </si>
  <si>
    <t>2022.12.26</t>
  </si>
  <si>
    <t>2022.12.29</t>
    <phoneticPr fontId="3" type="noConversion"/>
  </si>
  <si>
    <t>주식회사 카페인신현리아티장가든0237895849</t>
    <phoneticPr fontId="12" type="noConversion"/>
  </si>
  <si>
    <t>청년인턴 및 연수단원 업무 간담회</t>
    <phoneticPr fontId="3" type="noConversion"/>
  </si>
  <si>
    <t>(2022.12.31.기준)</t>
    <phoneticPr fontId="3" type="noConversion"/>
  </si>
  <si>
    <t>레몬027136686 외</t>
    <phoneticPr fontId="12" type="noConversion"/>
  </si>
  <si>
    <t>성북동메밀수제비0236720303 외</t>
    <phoneticPr fontId="12" type="noConversion"/>
  </si>
  <si>
    <t>2022.11.08</t>
    <phoneticPr fontId="3" type="noConversion"/>
  </si>
  <si>
    <t>주식회사 평화공원027938389</t>
    <phoneticPr fontId="3" type="noConversion"/>
  </si>
  <si>
    <t>빌라앰버시(Villa Embassy)222641005 외</t>
    <phoneticPr fontId="12" type="noConversion"/>
  </si>
  <si>
    <t>경영관리팀 팀원</t>
    <phoneticPr fontId="3" type="noConversion"/>
  </si>
  <si>
    <t>경영평가 TF팀</t>
    <phoneticPr fontId="3" type="noConversion"/>
  </si>
  <si>
    <t>주식회사 계림과사람들0222636658 외</t>
    <phoneticPr fontId="12" type="noConversion"/>
  </si>
  <si>
    <t>수연산방027641736 외</t>
    <phoneticPr fontId="3" type="noConversion"/>
  </si>
  <si>
    <t>어린이청소년극연구소 팀원</t>
    <phoneticPr fontId="3" type="noConversion"/>
  </si>
  <si>
    <t>2022.12.21</t>
    <phoneticPr fontId="3" type="noConversion"/>
  </si>
  <si>
    <t xml:space="preserve">명동예술극장 무대조명장치 제안서 평가 업무협의 </t>
    <phoneticPr fontId="3" type="noConversion"/>
  </si>
  <si>
    <t>디머시스템 및 노후교체케이블 교체 업무협의</t>
    <phoneticPr fontId="3" type="noConversion"/>
  </si>
  <si>
    <t xml:space="preserve">무대기술팀 업무간담회 </t>
    <phoneticPr fontId="3" type="noConversion"/>
  </si>
  <si>
    <t xml:space="preserve">무대기술팀 업무간담회 </t>
    <phoneticPr fontId="3" type="noConversion"/>
  </si>
  <si>
    <t>무대기술팀 업무간담회</t>
    <phoneticPr fontId="3" type="noConversion"/>
  </si>
  <si>
    <t>무대기술팀 업무간담회</t>
    <phoneticPr fontId="3" type="noConversion"/>
  </si>
  <si>
    <t xml:space="preserve">무대기술팀 무대조명장비 교체 업무협의 </t>
    <phoneticPr fontId="3" type="noConversion"/>
  </si>
  <si>
    <t>무대기술팀 명동예술극장 패치랙 및 콘솔데스크 교체 업무협의</t>
    <phoneticPr fontId="3" type="noConversion"/>
  </si>
  <si>
    <t>무대기술팀 업무간담회</t>
    <phoneticPr fontId="12" type="noConversion"/>
  </si>
  <si>
    <t>어린이청소년 전용극장 연구용역 업무협의</t>
    <phoneticPr fontId="3" type="noConversion"/>
  </si>
  <si>
    <t xml:space="preserve">어린이청소년 연구용역 업무협의 </t>
    <phoneticPr fontId="3" type="noConversion"/>
  </si>
  <si>
    <t xml:space="preserve">어린이청소년 청소년극창작벨트 업무협의 </t>
    <phoneticPr fontId="3" type="noConversion"/>
  </si>
  <si>
    <t>어린이청소년극연구소 업무간담회</t>
    <phoneticPr fontId="3" type="noConversion"/>
  </si>
  <si>
    <t>업무관계자 및 직원</t>
    <phoneticPr fontId="3" type="noConversion"/>
  </si>
  <si>
    <t>업무관계자 및 직원</t>
    <phoneticPr fontId="3" type="noConversion"/>
  </si>
  <si>
    <t>홍보마케팅팀 업무간담회</t>
    <phoneticPr fontId="3" type="noConversion"/>
  </si>
  <si>
    <t>홍보마케팅팀 업무간담회</t>
    <phoneticPr fontId="3" type="noConversion"/>
  </si>
  <si>
    <t>홍보마케팅팀 업무간담회</t>
    <phoneticPr fontId="3" type="noConversion"/>
  </si>
  <si>
    <t>공연기획팀 업무간담회</t>
    <phoneticPr fontId="3" type="noConversion"/>
  </si>
  <si>
    <t>공연기획팀 업무간담회</t>
    <phoneticPr fontId="3" type="noConversion"/>
  </si>
  <si>
    <t>공연기획팀 업무간담회</t>
    <phoneticPr fontId="3" type="noConversion"/>
  </si>
  <si>
    <t xml:space="preserve">2023시즌단원 업무간담회 </t>
    <phoneticPr fontId="3" type="noConversion"/>
  </si>
  <si>
    <t>시즌단원 및 직원</t>
    <phoneticPr fontId="3" type="noConversion"/>
  </si>
  <si>
    <t>작품개발팀 업무간담회</t>
    <phoneticPr fontId="3" type="noConversion"/>
  </si>
  <si>
    <t>명동예술극장 시설용역직원 격려 간담회</t>
    <phoneticPr fontId="3" type="noConversion"/>
  </si>
  <si>
    <t>시무식 국립극단  용역직원 격려 간담회</t>
    <phoneticPr fontId="3" type="noConversion"/>
  </si>
  <si>
    <t xml:space="preserve">2021년 경영평가TF 업무협의 </t>
    <phoneticPr fontId="3" type="noConversion"/>
  </si>
  <si>
    <t xml:space="preserve">경영평가TF 업무협의 </t>
    <phoneticPr fontId="3" type="noConversion"/>
  </si>
  <si>
    <t xml:space="preserve">경영관리팀 업무간담회 </t>
    <phoneticPr fontId="3" type="noConversion"/>
  </si>
  <si>
    <t xml:space="preserve">경영관리팀 업무간담회 </t>
    <phoneticPr fontId="3" type="noConversion"/>
  </si>
  <si>
    <t>경영관리팀 업무간담회</t>
    <phoneticPr fontId="3" type="noConversion"/>
  </si>
  <si>
    <t xml:space="preserve">경영관리팀 업무간담회 </t>
    <phoneticPr fontId="3" type="noConversion"/>
  </si>
  <si>
    <t xml:space="preserve">공연과소관 국립단체 업무협의 </t>
    <phoneticPr fontId="3" type="noConversion"/>
  </si>
  <si>
    <t>유관기관 국립단체별 주요 현안 공유 간담회</t>
    <phoneticPr fontId="3" type="noConversion"/>
  </si>
  <si>
    <t xml:space="preserve">국립단체 국회 업무협의 </t>
    <phoneticPr fontId="3" type="noConversion"/>
  </si>
  <si>
    <t>인사위원 업무협의</t>
    <phoneticPr fontId="3" type="noConversion"/>
  </si>
  <si>
    <t xml:space="preserve">국립예술단체 유관기관 업무협의 </t>
    <phoneticPr fontId="3" type="noConversion"/>
  </si>
  <si>
    <t>인사담당장,신입직원</t>
    <phoneticPr fontId="3" type="noConversion"/>
  </si>
  <si>
    <t>인사위원 업무협의</t>
    <phoneticPr fontId="3" type="noConversion"/>
  </si>
  <si>
    <t>인사위원 업무혐의</t>
    <phoneticPr fontId="3" type="noConversion"/>
  </si>
  <si>
    <t xml:space="preserve">국립단체 업무협의 </t>
    <phoneticPr fontId="3" type="noConversion"/>
  </si>
  <si>
    <t xml:space="preserve">인사위원 업무협의 </t>
    <phoneticPr fontId="3" type="noConversion"/>
  </si>
  <si>
    <t xml:space="preserve">인사위원 업무협의 </t>
    <phoneticPr fontId="3" type="noConversion"/>
  </si>
  <si>
    <t xml:space="preserve">직원 조문 출장 간담회 </t>
    <phoneticPr fontId="3" type="noConversion"/>
  </si>
  <si>
    <t xml:space="preserve">임금개선TF 설명회 업무협의 </t>
    <phoneticPr fontId="3" type="noConversion"/>
  </si>
  <si>
    <t xml:space="preserve">2022경영평가 TF 업무협의 </t>
    <phoneticPr fontId="3" type="noConversion"/>
  </si>
  <si>
    <t>경영관리팀 팀원</t>
    <phoneticPr fontId="3" type="noConversion"/>
  </si>
  <si>
    <t>인사위원</t>
    <phoneticPr fontId="3" type="noConversion"/>
  </si>
  <si>
    <t>경영관리팀 팀원</t>
    <phoneticPr fontId="3" type="noConversion"/>
  </si>
  <si>
    <t>관계자 및 극단직원</t>
    <phoneticPr fontId="3" type="noConversion"/>
  </si>
  <si>
    <t>2022년도 예술감독 업무추진비 집행내역</t>
    <phoneticPr fontId="3" type="noConversion"/>
  </si>
  <si>
    <t>(2022.12.31.기준)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</si>
  <si>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</si>
  <si>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</si>
  <si>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</si>
  <si>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사용처장소</t>
  </si>
  <si>
    <t>집행대상자</t>
    <phoneticPr fontId="3" type="noConversion"/>
  </si>
  <si>
    <t>인원(명)</t>
    <phoneticPr fontId="3" type="noConversion"/>
  </si>
  <si>
    <t xml:space="preserve">예술감독, 작품개발팀 업무협의 </t>
    <phoneticPr fontId="12" type="noConversion"/>
  </si>
  <si>
    <t>우아한형제들16000987</t>
  </si>
  <si>
    <t>국립극단 직원</t>
    <phoneticPr fontId="12" type="noConversion"/>
  </si>
  <si>
    <t>법인카드</t>
    <phoneticPr fontId="12" type="noConversion"/>
  </si>
  <si>
    <t>예술감독, 공연기획팀 업무협의</t>
    <phoneticPr fontId="12" type="noConversion"/>
  </si>
  <si>
    <t>칸다소바 대학로점</t>
  </si>
  <si>
    <t>국립극단 직원</t>
    <phoneticPr fontId="12" type="noConversion"/>
  </si>
  <si>
    <t>법인카드</t>
    <phoneticPr fontId="12" type="noConversion"/>
  </si>
  <si>
    <t>예술감독, 홍보마케팅팀 업무협의</t>
    <phoneticPr fontId="12" type="noConversion"/>
  </si>
  <si>
    <t>본우리반상센터원점0260308500</t>
  </si>
  <si>
    <t>국립극단 직원</t>
    <phoneticPr fontId="12" type="noConversion"/>
  </si>
  <si>
    <t>예술감독, 공연연출가 업무협의</t>
    <phoneticPr fontId="12" type="noConversion"/>
  </si>
  <si>
    <t>석기정 서울역점027048203</t>
  </si>
  <si>
    <t>연출가</t>
    <phoneticPr fontId="12" type="noConversion"/>
  </si>
  <si>
    <t xml:space="preserve">예술감독, 공연연출가 업무협의 </t>
    <phoneticPr fontId="12" type="noConversion"/>
  </si>
  <si>
    <t>스타벅스 서울역서부점15223232외</t>
  </si>
  <si>
    <t>국립극단 직원,연출가</t>
    <phoneticPr fontId="12" type="noConversion"/>
  </si>
  <si>
    <t xml:space="preserve">예술감독, 공연연출가 업무협의 </t>
    <phoneticPr fontId="12" type="noConversion"/>
  </si>
  <si>
    <t>영덕물회023657877</t>
  </si>
  <si>
    <t>연출가</t>
    <phoneticPr fontId="12" type="noConversion"/>
  </si>
  <si>
    <t>연출가</t>
    <phoneticPr fontId="12" type="noConversion"/>
  </si>
  <si>
    <t>11:07:30</t>
  </si>
  <si>
    <t>우아한형제들0216610808</t>
  </si>
  <si>
    <t>1월 소계</t>
    <phoneticPr fontId="12" type="noConversion"/>
  </si>
  <si>
    <t>현금</t>
    <phoneticPr fontId="3" type="noConversion"/>
  </si>
  <si>
    <t>레몬027136686</t>
  </si>
  <si>
    <t>연출가</t>
    <phoneticPr fontId="12" type="noConversion"/>
  </si>
  <si>
    <t>딘다이펑명동점0237898778</t>
  </si>
  <si>
    <t>예술감독, 홍보관련 업무협의</t>
    <phoneticPr fontId="12" type="noConversion"/>
  </si>
  <si>
    <t>기자</t>
    <phoneticPr fontId="12" type="noConversion"/>
  </si>
  <si>
    <t>법인카드</t>
    <phoneticPr fontId="12" type="noConversion"/>
  </si>
  <si>
    <t xml:space="preserve">예술감독, 공연예술인 업무협의 </t>
    <phoneticPr fontId="12" type="noConversion"/>
  </si>
  <si>
    <t>예술인</t>
    <phoneticPr fontId="12" type="noConversion"/>
  </si>
  <si>
    <t>법인카드</t>
    <phoneticPr fontId="12" type="noConversion"/>
  </si>
  <si>
    <t>예술감독, 공연 관계자 업무협의</t>
    <phoneticPr fontId="12" type="noConversion"/>
  </si>
  <si>
    <t>공연 관계자</t>
    <phoneticPr fontId="12" type="noConversion"/>
  </si>
  <si>
    <t xml:space="preserve">예술감독, 유관기관 업무협의 </t>
    <phoneticPr fontId="12" type="noConversion"/>
  </si>
  <si>
    <t>배민라이더스16000987</t>
  </si>
  <si>
    <t>유관기관 관계자</t>
    <phoneticPr fontId="12" type="noConversion"/>
  </si>
  <si>
    <t xml:space="preserve">예술감독, 문화예술인 업무협의 </t>
    <phoneticPr fontId="12" type="noConversion"/>
  </si>
  <si>
    <t>예술인</t>
    <phoneticPr fontId="12" type="noConversion"/>
  </si>
  <si>
    <t>2월 소계</t>
    <phoneticPr fontId="12" type="noConversion"/>
  </si>
  <si>
    <t>카드</t>
    <phoneticPr fontId="3" type="noConversion"/>
  </si>
  <si>
    <t>예술감독, 극단 하반기 공연 업무협의</t>
  </si>
  <si>
    <t>예술감독, 직원 조모상 조의금</t>
    <phoneticPr fontId="12" type="noConversion"/>
  </si>
  <si>
    <t>현금</t>
    <phoneticPr fontId="12" type="noConversion"/>
  </si>
  <si>
    <t>예술감독, 소극장판-타지 관련 업무협의</t>
    <phoneticPr fontId="12" type="noConversion"/>
  </si>
  <si>
    <t>공연 관계자</t>
    <phoneticPr fontId="12" type="noConversion"/>
  </si>
  <si>
    <t>예술감독, 기후비상사태:리허설 공연팀 격려 간담회</t>
    <phoneticPr fontId="12" type="noConversion"/>
  </si>
  <si>
    <t>맥도날드명동점07070176404</t>
  </si>
  <si>
    <t>공연 관계자</t>
    <phoneticPr fontId="12" type="noConversion"/>
  </si>
  <si>
    <t>법인카드</t>
    <phoneticPr fontId="12" type="noConversion"/>
  </si>
  <si>
    <t>예술감독, 창작공감:연출 운영 업무협의</t>
    <phoneticPr fontId="12" type="noConversion"/>
  </si>
  <si>
    <t xml:space="preserve">예술감독, 블랙리스트 후속조치 업무협의 </t>
    <phoneticPr fontId="12" type="noConversion"/>
  </si>
  <si>
    <t>관계자</t>
    <phoneticPr fontId="12" type="noConversion"/>
  </si>
  <si>
    <t>3월 소계</t>
    <phoneticPr fontId="12" type="noConversion"/>
  </si>
  <si>
    <t xml:space="preserve"> 15:24:56</t>
  </si>
  <si>
    <t>예술감독, 기후비상사태 프로덕션 격려 간담회</t>
    <phoneticPr fontId="12" type="noConversion"/>
  </si>
  <si>
    <t>우아한형제들16610808외</t>
  </si>
  <si>
    <t>예술감독, 커뮤니티대소동 프로덕션 격려 간담회</t>
    <phoneticPr fontId="12" type="noConversion"/>
  </si>
  <si>
    <t>우아한형제들16610808</t>
  </si>
  <si>
    <t>예술감독, 금조이야기 프로덕션 격려 간담회</t>
    <phoneticPr fontId="12" type="noConversion"/>
  </si>
  <si>
    <t>공연 관계자</t>
    <phoneticPr fontId="12" type="noConversion"/>
  </si>
  <si>
    <t>예술감독, 연극계 현안 관련 업무협의</t>
    <phoneticPr fontId="12" type="noConversion"/>
  </si>
  <si>
    <t>예술감독, 소극장판타지 프로덕션 격려 간담회</t>
    <phoneticPr fontId="12" type="noConversion"/>
  </si>
  <si>
    <t>공연 관계자</t>
    <phoneticPr fontId="12" type="noConversion"/>
  </si>
  <si>
    <t>법인카드</t>
    <phoneticPr fontId="12" type="noConversion"/>
  </si>
  <si>
    <t>예술감독, 극단운영 관련 업무협의</t>
    <phoneticPr fontId="12" type="noConversion"/>
  </si>
  <si>
    <t>예술감독, 공연 관련 업무협의</t>
  </si>
  <si>
    <t>예술감독, 기후비상사태 프로덕션 격려 간담회</t>
    <phoneticPr fontId="12" type="noConversion"/>
  </si>
  <si>
    <t>예술감독, 공연 관련 업무협의</t>
    <phoneticPr fontId="12" type="noConversion"/>
  </si>
  <si>
    <t>예술감독, 작품개발 관련 업무협의</t>
    <phoneticPr fontId="12" type="noConversion"/>
  </si>
  <si>
    <t>오소갈비01057599329</t>
  </si>
  <si>
    <t>예술감독, 서울수달 프로덕션 격려 간담회</t>
    <phoneticPr fontId="12" type="noConversion"/>
  </si>
  <si>
    <t>4월 소계</t>
    <phoneticPr fontId="12" type="noConversion"/>
  </si>
  <si>
    <t>12:05:36</t>
  </si>
  <si>
    <t>예술감독, 한국연극계 현황공유 및 발전방향 논의 간담회</t>
    <phoneticPr fontId="12" type="noConversion"/>
  </si>
  <si>
    <t>연극 관계자</t>
  </si>
  <si>
    <t>10:51:21</t>
  </si>
  <si>
    <t>예술감독, 영상화사업 창작공감 작가 참여 연출가 의견수렴 간담회</t>
    <phoneticPr fontId="12" type="noConversion"/>
  </si>
  <si>
    <t>11:00:13</t>
  </si>
  <si>
    <t>예술감독, 연출가 의견수렴 및 연극계 동향 공유 간담회</t>
    <phoneticPr fontId="12" type="noConversion"/>
  </si>
  <si>
    <t>12:48:12</t>
  </si>
  <si>
    <t>예술감독, 국내 예술계 현황공유 및 논의를 위한 간담회</t>
    <phoneticPr fontId="12" type="noConversion"/>
  </si>
  <si>
    <t>이도식당027864166</t>
  </si>
  <si>
    <t>11:41:49</t>
  </si>
  <si>
    <t>예술감독, 창작공감:작가 참여 연출가 의견 공유 간담회</t>
    <phoneticPr fontId="12" type="noConversion"/>
  </si>
  <si>
    <t>13:07:54</t>
  </si>
  <si>
    <t>예술감독, 업무보고 및 운영방향 논의 간담회</t>
    <phoneticPr fontId="12" type="noConversion"/>
  </si>
  <si>
    <t>주카페인신현리아티장가든0237895849</t>
  </si>
  <si>
    <t>15:50:57</t>
  </si>
  <si>
    <t>예술감독, 트랙터 프로덕션 격려 간담회</t>
    <phoneticPr fontId="12" type="noConversion"/>
  </si>
  <si>
    <t>예술감독, 시즌단원 의견수렴 및 격려 간담회</t>
    <phoneticPr fontId="12" type="noConversion"/>
  </si>
  <si>
    <t>시즌단원</t>
    <phoneticPr fontId="12" type="noConversion"/>
  </si>
  <si>
    <t>12:37:35</t>
  </si>
  <si>
    <t>예술감독, 상반기업무 공유 간담회</t>
    <phoneticPr fontId="12" type="noConversion"/>
  </si>
  <si>
    <t>사무국장</t>
    <phoneticPr fontId="12" type="noConversion"/>
  </si>
  <si>
    <t>12:25:29</t>
  </si>
  <si>
    <t>예술감독, 작품개발팀 직원격려 간담회</t>
    <phoneticPr fontId="12" type="noConversion"/>
  </si>
  <si>
    <t>더테이스터블주티원 서울역점0215771469</t>
  </si>
  <si>
    <t>12:24:23</t>
  </si>
  <si>
    <t>예술감독, 경영관리팀 직원격려 간담회</t>
    <phoneticPr fontId="12" type="noConversion"/>
  </si>
  <si>
    <t>성북동메밀수제비0236720303 외</t>
  </si>
  <si>
    <t>10:37:31</t>
  </si>
  <si>
    <t>에스피씨 삼립 빚은 서울역점023652356</t>
  </si>
  <si>
    <t>공연 관계자</t>
  </si>
  <si>
    <t>5월 소계</t>
    <phoneticPr fontId="12" type="noConversion"/>
  </si>
  <si>
    <t>12:21:32</t>
  </si>
  <si>
    <t>예술감독, 어린이청소년극연구소팀 격려 간담회</t>
    <phoneticPr fontId="12" type="noConversion"/>
  </si>
  <si>
    <t>쏭타이치앙마이027495170 외</t>
    <phoneticPr fontId="12" type="noConversion"/>
  </si>
  <si>
    <t>17:38:46</t>
  </si>
  <si>
    <t>예술감독, 기후비상사태 프로덕션 격려 간담회</t>
    <phoneticPr fontId="12" type="noConversion"/>
  </si>
  <si>
    <t>빌리엔젤 명동역점025126257</t>
  </si>
  <si>
    <t>12:28:39</t>
  </si>
  <si>
    <t>예술감독, 무대기술팀 격려 간담회</t>
    <phoneticPr fontId="12" type="noConversion"/>
  </si>
  <si>
    <t>청운숯불갈비027112625</t>
  </si>
  <si>
    <t>국립극단 직원</t>
    <phoneticPr fontId="12" type="noConversion"/>
  </si>
  <si>
    <t>15:47:23</t>
  </si>
  <si>
    <t>예술감독, 창작공감 관계자 의견 공유 간담회</t>
    <phoneticPr fontId="12" type="noConversion"/>
  </si>
  <si>
    <t>12:47:05</t>
  </si>
  <si>
    <t>예술감독, 홍보마케팅팀 격려 간담회</t>
    <phoneticPr fontId="12" type="noConversion"/>
  </si>
  <si>
    <t>서울리에0200000000</t>
  </si>
  <si>
    <t>13:06:00</t>
  </si>
  <si>
    <t>예술감독, 공연기획팀 격려 간담회</t>
    <phoneticPr fontId="12" type="noConversion"/>
  </si>
  <si>
    <t>주촌티서울0200000000</t>
  </si>
  <si>
    <t>12:47:42</t>
  </si>
  <si>
    <t>예술감독, 창작공감 관계자 의견 공유 간담회</t>
    <phoneticPr fontId="12" type="noConversion"/>
  </si>
  <si>
    <t>카페인신현리아티장가든0237895849</t>
  </si>
  <si>
    <t>14:42:25</t>
  </si>
  <si>
    <t xml:space="preserve">예술감독, 한태숙 연출 파묻힌 아이 개막축하 격려 </t>
    <phoneticPr fontId="12" type="noConversion"/>
  </si>
  <si>
    <t>압구정공주떡0216669114</t>
  </si>
  <si>
    <t>11:20:50</t>
  </si>
  <si>
    <t>예술감독, 서계동 복합문화시설 조성, 연극계 의견청취 간담회</t>
    <phoneticPr fontId="12" type="noConversion"/>
  </si>
  <si>
    <t>우아한형제들0215447772</t>
  </si>
  <si>
    <t>11:38:49</t>
  </si>
  <si>
    <t>예술감독, 세인트조앤 공연 업무협의</t>
    <phoneticPr fontId="12" type="noConversion"/>
  </si>
  <si>
    <t>14:39:25</t>
  </si>
  <si>
    <t xml:space="preserve">예술감독, 극단 현안관련 업무협의 </t>
    <phoneticPr fontId="12" type="noConversion"/>
  </si>
  <si>
    <t>사무국장</t>
    <phoneticPr fontId="12" type="noConversion"/>
  </si>
  <si>
    <t>15:37:50</t>
  </si>
  <si>
    <t>예술감독, 엘리스인베드 프로덕션 격려 간담회</t>
    <phoneticPr fontId="12" type="noConversion"/>
  </si>
  <si>
    <t>12:00:27</t>
  </si>
  <si>
    <t>예술감독, 극단 현안 관련 업무협의</t>
    <phoneticPr fontId="12" type="noConversion"/>
  </si>
  <si>
    <t>오소갈비01057599329</t>
    <phoneticPr fontId="12" type="noConversion"/>
  </si>
  <si>
    <t xml:space="preserve">국립극단 직원 </t>
    <phoneticPr fontId="12" type="noConversion"/>
  </si>
  <si>
    <t>11:21:26</t>
  </si>
  <si>
    <t>예술감독, 연극계 현안 공유 간담회</t>
    <phoneticPr fontId="12" type="noConversion"/>
  </si>
  <si>
    <t xml:space="preserve">6월 소계 </t>
    <phoneticPr fontId="12" type="noConversion"/>
  </si>
  <si>
    <t>카드</t>
    <phoneticPr fontId="3" type="noConversion"/>
  </si>
  <si>
    <t>현금</t>
    <phoneticPr fontId="3" type="noConversion"/>
  </si>
  <si>
    <t>15:25:39</t>
  </si>
  <si>
    <t>예술감독, 앨리스인베드 프로덕션 격려 간담회</t>
    <phoneticPr fontId="12" type="noConversion"/>
  </si>
  <si>
    <t>GS25 에스서울역1호점0200000000</t>
  </si>
  <si>
    <t>16:05:03</t>
  </si>
  <si>
    <t>예술감독, 공연기획팀 직원 조모상 조의금</t>
  </si>
  <si>
    <t>12:42:34</t>
  </si>
  <si>
    <t>이향027425525 외</t>
  </si>
  <si>
    <t>비대위관계자</t>
    <phoneticPr fontId="12" type="noConversion"/>
  </si>
  <si>
    <t>15:48:11</t>
  </si>
  <si>
    <t>예술감독, 앨리스인베드 프로덕션 격려 간담회</t>
    <phoneticPr fontId="12" type="noConversion"/>
  </si>
  <si>
    <t>미니스톱서울역점0314263995</t>
  </si>
  <si>
    <t>17:27:26</t>
  </si>
  <si>
    <t>예술감독, 연극인 간담회</t>
    <phoneticPr fontId="12" type="noConversion"/>
  </si>
  <si>
    <t>연극인</t>
    <phoneticPr fontId="12" type="noConversion"/>
  </si>
  <si>
    <t>16:16:22</t>
  </si>
  <si>
    <t>떡파는사람들서울0215447772</t>
  </si>
  <si>
    <t>18:05:00</t>
  </si>
  <si>
    <t>예술감독, 창작공감 연출 업무협의</t>
    <phoneticPr fontId="12" type="noConversion"/>
  </si>
  <si>
    <t>연출가</t>
    <phoneticPr fontId="12" type="noConversion"/>
  </si>
  <si>
    <t>16:26:34</t>
  </si>
  <si>
    <t>예술감독, 서계동복합문화공간 관련 업무협의</t>
  </si>
  <si>
    <t>소마027453779</t>
  </si>
  <si>
    <t>비대위관계자</t>
    <phoneticPr fontId="12" type="noConversion"/>
  </si>
  <si>
    <t>11:34:34</t>
  </si>
  <si>
    <t>예술감독, 현장소통자문 관련 업무협의</t>
  </si>
  <si>
    <t>함루 서울역점023131005</t>
  </si>
  <si>
    <t>13:58:03</t>
  </si>
  <si>
    <t xml:space="preserve">예술감독, 시즌단원 오디션 업무협의 </t>
    <phoneticPr fontId="12" type="noConversion"/>
  </si>
  <si>
    <t>공연기획팀 직원 및 관계자</t>
    <phoneticPr fontId="12" type="noConversion"/>
  </si>
  <si>
    <t>12:48:01</t>
  </si>
  <si>
    <t>예술감독, 창작공감 작가 업무협의</t>
  </si>
  <si>
    <t>작가</t>
    <phoneticPr fontId="12" type="noConversion"/>
  </si>
  <si>
    <t>16:17:24</t>
  </si>
  <si>
    <t>7월 소계</t>
    <phoneticPr fontId="12" type="noConversion"/>
  </si>
  <si>
    <t>예술감독, 시즌단원 2차 오디션 격려 간담</t>
    <phoneticPr fontId="12" type="noConversion"/>
  </si>
  <si>
    <t>예술감독, 공연기획팀 직원 결혼 축의금</t>
    <phoneticPr fontId="12" type="noConversion"/>
  </si>
  <si>
    <t>예술감독, 서계동 복합문화공간 조성 업무협의 간담회</t>
    <phoneticPr fontId="12" type="noConversion"/>
  </si>
  <si>
    <t>함루 서울역점023131005</t>
    <phoneticPr fontId="12" type="noConversion"/>
  </si>
  <si>
    <t>예술감독, 국공립극단협의회 업무 간담회</t>
    <phoneticPr fontId="12" type="noConversion"/>
  </si>
  <si>
    <t>백두산027039804</t>
    <phoneticPr fontId="12" type="noConversion"/>
  </si>
  <si>
    <t>연극 관계자</t>
    <phoneticPr fontId="12" type="noConversion"/>
  </si>
  <si>
    <t>예술감독, 앨리스인베드,세인트조앤 프로뎍션 격려 간담회</t>
    <phoneticPr fontId="12" type="noConversion"/>
  </si>
  <si>
    <t xml:space="preserve">예술감독, 서계동 복합문화공간 조성 업무협의 </t>
    <phoneticPr fontId="12" type="noConversion"/>
  </si>
  <si>
    <t>비대위관계자</t>
    <phoneticPr fontId="12" type="noConversion"/>
  </si>
  <si>
    <t>예술감독, 기후비상사태:리허설 공연 업무협의</t>
    <phoneticPr fontId="12" type="noConversion"/>
  </si>
  <si>
    <t>주비케이알 버거킹 혜화역점07074626726</t>
  </si>
  <si>
    <t>예술감독, 창작공감 희곡 관계자 간담회</t>
    <phoneticPr fontId="12" type="noConversion"/>
  </si>
  <si>
    <t>함루 서울역점023131005</t>
    <phoneticPr fontId="12" type="noConversion"/>
  </si>
  <si>
    <t>예술감독, 작품개발팀 팀원 격려 간담회</t>
    <phoneticPr fontId="12" type="noConversion"/>
  </si>
  <si>
    <t>주종종컴퍼니_콤바크0263563303</t>
  </si>
  <si>
    <t>예술감독, 세인트조앤 프로덕션 격려 간담회</t>
    <phoneticPr fontId="12" type="noConversion"/>
  </si>
  <si>
    <t>예술감독, 어린이청소년극연구소 간담회</t>
    <phoneticPr fontId="12" type="noConversion"/>
  </si>
  <si>
    <t>우아한형제들0215447772</t>
    <phoneticPr fontId="12" type="noConversion"/>
  </si>
  <si>
    <t>8월 소계</t>
    <phoneticPr fontId="12" type="noConversion"/>
  </si>
  <si>
    <t>15:52:09</t>
  </si>
  <si>
    <t>예술감독, 스트레인지 뷰티 프로덕션 격려 간담회</t>
    <phoneticPr fontId="12" type="noConversion"/>
  </si>
  <si>
    <t>18:05:09</t>
  </si>
  <si>
    <t>예술감독, 홍보관련 업무협의</t>
    <phoneticPr fontId="12" type="noConversion"/>
  </si>
  <si>
    <t>15:51:26</t>
  </si>
  <si>
    <t>예술감독, 스카팽 프로덕션 격려 간담회</t>
    <phoneticPr fontId="12" type="noConversion"/>
  </si>
  <si>
    <t>17:07:02</t>
  </si>
  <si>
    <t xml:space="preserve">예술감독, 극단 현안 관련 업무협의 </t>
    <phoneticPr fontId="12" type="noConversion"/>
  </si>
  <si>
    <t>11:08:00</t>
  </si>
  <si>
    <t>예술감독, 연출가 업무협의 간담회</t>
    <phoneticPr fontId="12" type="noConversion"/>
  </si>
  <si>
    <t>연극 관계자</t>
    <phoneticPr fontId="12" type="noConversion"/>
  </si>
  <si>
    <t>12:13:28</t>
  </si>
  <si>
    <t>예술감독, 연극인 현황공유 간담회</t>
    <phoneticPr fontId="12" type="noConversion"/>
  </si>
  <si>
    <t>서울돈까스023936545</t>
    <phoneticPr fontId="12" type="noConversion"/>
  </si>
  <si>
    <t>11:32:12</t>
  </si>
  <si>
    <t>예술감독, 시즌단원 격려 간담회</t>
    <phoneticPr fontId="12" type="noConversion"/>
  </si>
  <si>
    <t>14:15:44</t>
  </si>
  <si>
    <t>예술감독, 창작공감 희곡 참여자 격려 간담회</t>
    <phoneticPr fontId="12" type="noConversion"/>
  </si>
  <si>
    <t>13:37:20</t>
  </si>
  <si>
    <t>16:21:21</t>
  </si>
  <si>
    <t>예술감독, 세인트조앤 프로덕션 격려 간담회</t>
    <phoneticPr fontId="12" type="noConversion"/>
  </si>
  <si>
    <t>18:26:52</t>
  </si>
  <si>
    <t>예술감독, 세인트조앤 프로덕션 격려 간담회</t>
    <phoneticPr fontId="12" type="noConversion"/>
  </si>
  <si>
    <t>9월 소계</t>
    <phoneticPr fontId="12" type="noConversion"/>
  </si>
  <si>
    <t>카드</t>
    <phoneticPr fontId="3" type="noConversion"/>
  </si>
  <si>
    <t>예술감독, 세인트조앤 스태프 격려 간담회</t>
    <phoneticPr fontId="12" type="noConversion"/>
  </si>
  <si>
    <t>갓텐스시  종로점027301477</t>
    <phoneticPr fontId="12" type="noConversion"/>
  </si>
  <si>
    <t>12:06:25</t>
  </si>
  <si>
    <t>예술감독, 극단 현안 관련 업무협의</t>
    <phoneticPr fontId="12" type="noConversion"/>
  </si>
  <si>
    <t>14:41:19</t>
  </si>
  <si>
    <t>예술감독, 극동시베리아순례길 프로덕션 격려 간담회</t>
    <phoneticPr fontId="12" type="noConversion"/>
  </si>
  <si>
    <t>에그드랍 마포역점027070563</t>
    <phoneticPr fontId="12" type="noConversion"/>
  </si>
  <si>
    <t>17:03:37</t>
  </si>
  <si>
    <t>장군족발보쌈027433557</t>
    <phoneticPr fontId="12" type="noConversion"/>
  </si>
  <si>
    <t>예술감독, 어린이청소년극연구소 직원 빙부상 조의금</t>
    <phoneticPr fontId="12" type="noConversion"/>
  </si>
  <si>
    <t>국립극단 직원</t>
    <phoneticPr fontId="12" type="noConversion"/>
  </si>
  <si>
    <t>11:25:31</t>
  </si>
  <si>
    <t>예술감독, 극단 현안 관련 업무협의</t>
    <phoneticPr fontId="12" type="noConversion"/>
  </si>
  <si>
    <t>우아한형제들0215447772</t>
    <phoneticPr fontId="12" type="noConversion"/>
  </si>
  <si>
    <t>예술감독, 무대기술팀 직원 시조모상 조의금</t>
    <phoneticPr fontId="12" type="noConversion"/>
  </si>
  <si>
    <t>11:34:30</t>
  </si>
  <si>
    <t xml:space="preserve">예술감독, 창작공감:희곡 관계자 업무협의 </t>
    <phoneticPr fontId="12" type="noConversion"/>
  </si>
  <si>
    <t>11:43:22</t>
  </si>
  <si>
    <t xml:space="preserve">예술감독, 창작공감:작가 연출가 업무협의 </t>
    <phoneticPr fontId="12" type="noConversion"/>
  </si>
  <si>
    <t>10월 소계</t>
    <phoneticPr fontId="12" type="noConversion"/>
  </si>
  <si>
    <t>19:27:52</t>
  </si>
  <si>
    <t>예술감독, 스카팽 지역공연 격려 간담회</t>
    <phoneticPr fontId="12" type="noConversion"/>
  </si>
  <si>
    <t>귀빈돌솥밥0424883340</t>
    <phoneticPr fontId="12" type="noConversion"/>
  </si>
  <si>
    <t>13:27:29</t>
  </si>
  <si>
    <t>예술감독, 작품개발팀 과학기술 포럼 업무협의</t>
    <phoneticPr fontId="12" type="noConversion"/>
  </si>
  <si>
    <t>주식회사 로터스가든0200000000</t>
    <phoneticPr fontId="12" type="noConversion"/>
  </si>
  <si>
    <t>국립극단 직원</t>
    <phoneticPr fontId="12" type="noConversion"/>
  </si>
  <si>
    <t>10:41:13</t>
  </si>
  <si>
    <t>예술감독, 창작공감 희곡 업무협의</t>
    <phoneticPr fontId="12" type="noConversion"/>
  </si>
  <si>
    <t>10:50:01</t>
  </si>
  <si>
    <t>예술감독, 발가락육상천재 격려 간담회</t>
    <phoneticPr fontId="12" type="noConversion"/>
  </si>
  <si>
    <t>11:06:59</t>
  </si>
  <si>
    <t>예술감독, 홍보관련 업무협의</t>
    <phoneticPr fontId="12" type="noConversion"/>
  </si>
  <si>
    <t>우아한형제들0216610808</t>
    <phoneticPr fontId="12" type="noConversion"/>
  </si>
  <si>
    <t>기자</t>
    <phoneticPr fontId="12" type="noConversion"/>
  </si>
  <si>
    <t>12:19:45</t>
  </si>
  <si>
    <t>예술감독, 직원과의 소통</t>
    <phoneticPr fontId="12" type="noConversion"/>
  </si>
  <si>
    <t>함루 서울역점023131005</t>
    <phoneticPr fontId="12" type="noConversion"/>
  </si>
  <si>
    <t>15:49:41</t>
  </si>
  <si>
    <t>예술감독, 극동시베리아순례길 격려 간담회</t>
    <phoneticPr fontId="12" type="noConversion"/>
  </si>
  <si>
    <t>공연 관계자</t>
    <phoneticPr fontId="12" type="noConversion"/>
  </si>
  <si>
    <t>17:24:32</t>
  </si>
  <si>
    <t xml:space="preserve">예술감독, 작품개발팀 격려 간담회 </t>
    <phoneticPr fontId="12" type="noConversion"/>
  </si>
  <si>
    <t>어촌생선구이0220685233</t>
  </si>
  <si>
    <t>11월 소계</t>
    <phoneticPr fontId="12" type="noConversion"/>
  </si>
  <si>
    <t>8회</t>
    <phoneticPr fontId="12" type="noConversion"/>
  </si>
  <si>
    <t>현금</t>
    <phoneticPr fontId="3" type="noConversion"/>
  </si>
  <si>
    <t>예술감독, 무대기술팀 직원 결혼 축의금</t>
    <phoneticPr fontId="12" type="noConversion"/>
  </si>
  <si>
    <t xml:space="preserve">국립극단 직원 </t>
    <phoneticPr fontId="12" type="noConversion"/>
  </si>
  <si>
    <t>현금</t>
    <phoneticPr fontId="12" type="noConversion"/>
  </si>
  <si>
    <t>17:46:18</t>
  </si>
  <si>
    <t>예술감독, 극단 현안 관련 업무 협의</t>
    <phoneticPr fontId="12" type="noConversion"/>
  </si>
  <si>
    <t>우아한형제들0216610808</t>
    <phoneticPr fontId="12" type="noConversion"/>
  </si>
  <si>
    <t>13:07:45</t>
  </si>
  <si>
    <t>12월소계</t>
    <phoneticPr fontId="12" type="noConversion"/>
  </si>
  <si>
    <t xml:space="preserve">2022년 합계 </t>
    <phoneticPr fontId="12" type="noConversion"/>
  </si>
  <si>
    <t>2022년도 사무국장 업무추진비 집행내역</t>
    <phoneticPr fontId="3" type="noConversion"/>
  </si>
  <si>
    <t>(2022.12.31.기준)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</si>
  <si>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</si>
  <si>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</si>
  <si>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</si>
  <si>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</si>
  <si>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</si>
  <si>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</si>
  <si>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</si>
  <si>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</si>
  <si>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㈜텐바이텐16446030</t>
    <phoneticPr fontId="12" type="noConversion"/>
  </si>
  <si>
    <t xml:space="preserve">용역 직원 </t>
    <phoneticPr fontId="12" type="noConversion"/>
  </si>
  <si>
    <t>법인카드</t>
    <phoneticPr fontId="12" type="noConversion"/>
  </si>
  <si>
    <t>1월소계</t>
    <phoneticPr fontId="12" type="noConversion"/>
  </si>
  <si>
    <t>카드</t>
    <phoneticPr fontId="3" type="noConversion"/>
  </si>
  <si>
    <t>현금</t>
    <phoneticPr fontId="3" type="noConversion"/>
  </si>
  <si>
    <t>2월소계</t>
    <phoneticPr fontId="12" type="noConversion"/>
  </si>
  <si>
    <t>카드</t>
    <phoneticPr fontId="3" type="noConversion"/>
  </si>
  <si>
    <t>현금</t>
    <phoneticPr fontId="3" type="noConversion"/>
  </si>
  <si>
    <t>3월소계</t>
    <phoneticPr fontId="12" type="noConversion"/>
  </si>
  <si>
    <t>4월소계</t>
    <phoneticPr fontId="12" type="noConversion"/>
  </si>
  <si>
    <t>21:54:02</t>
  </si>
  <si>
    <t>공연 관계자</t>
    <phoneticPr fontId="12" type="noConversion"/>
  </si>
  <si>
    <t>법인카드</t>
    <phoneticPr fontId="12" type="noConversion"/>
  </si>
  <si>
    <t>5월소계</t>
    <phoneticPr fontId="12" type="noConversion"/>
  </si>
  <si>
    <t>카드</t>
    <phoneticPr fontId="3" type="noConversion"/>
  </si>
  <si>
    <t>12:59:45</t>
  </si>
  <si>
    <t>순대실록0236726004</t>
  </si>
  <si>
    <t>비대위 관계자</t>
    <phoneticPr fontId="12" type="noConversion"/>
  </si>
  <si>
    <t>법인카드</t>
    <phoneticPr fontId="12" type="noConversion"/>
  </si>
  <si>
    <t>6월소계</t>
    <phoneticPr fontId="12" type="noConversion"/>
  </si>
  <si>
    <t>포항집027748805</t>
    <phoneticPr fontId="12" type="noConversion"/>
  </si>
  <si>
    <t>예술단체 관계자</t>
    <phoneticPr fontId="12" type="noConversion"/>
  </si>
  <si>
    <t>7월소계</t>
    <phoneticPr fontId="12" type="noConversion"/>
  </si>
  <si>
    <t>네이버파이낸셜㈜03115883819</t>
    <phoneticPr fontId="12" type="noConversion"/>
  </si>
  <si>
    <t>용역 직원</t>
    <phoneticPr fontId="12" type="noConversion"/>
  </si>
  <si>
    <t>GS수퍼 서울역센트럴자이점023633731</t>
    <phoneticPr fontId="12" type="noConversion"/>
  </si>
  <si>
    <t>공연 관계자</t>
    <phoneticPr fontId="12" type="noConversion"/>
  </si>
  <si>
    <t>8월소계</t>
    <phoneticPr fontId="12" type="noConversion"/>
  </si>
  <si>
    <t>9월소계</t>
    <phoneticPr fontId="12" type="noConversion"/>
  </si>
  <si>
    <t>우아한형제들0216610808</t>
    <phoneticPr fontId="12" type="noConversion"/>
  </si>
  <si>
    <t>메가엠지씨커피 애오개점023137089</t>
    <phoneticPr fontId="12" type="noConversion"/>
  </si>
  <si>
    <t>국립극단 직원</t>
    <phoneticPr fontId="12" type="noConversion"/>
  </si>
  <si>
    <t>10월소계</t>
    <phoneticPr fontId="12" type="noConversion"/>
  </si>
  <si>
    <t>현금</t>
    <phoneticPr fontId="3" type="noConversion"/>
  </si>
  <si>
    <t>19:01:33</t>
  </si>
  <si>
    <t>조개조023622277</t>
    <phoneticPr fontId="26" type="noConversion"/>
  </si>
  <si>
    <t>유관기관 관계자</t>
    <phoneticPr fontId="12" type="noConversion"/>
  </si>
  <si>
    <t>법인카드</t>
    <phoneticPr fontId="12" type="noConversion"/>
  </si>
  <si>
    <t>12:14:20</t>
  </si>
  <si>
    <t>오소갈비0200000000</t>
    <phoneticPr fontId="26" type="noConversion"/>
  </si>
  <si>
    <t>예술단체 관계자</t>
    <phoneticPr fontId="12" type="noConversion"/>
  </si>
  <si>
    <t>법인카드</t>
    <phoneticPr fontId="12" type="noConversion"/>
  </si>
  <si>
    <t>11월소계</t>
    <phoneticPr fontId="12" type="noConversion"/>
  </si>
  <si>
    <t>카드</t>
    <phoneticPr fontId="3" type="noConversion"/>
  </si>
  <si>
    <t>강릉집023188981</t>
    <phoneticPr fontId="12" type="noConversion"/>
  </si>
  <si>
    <t>유관기관 관계자</t>
    <phoneticPr fontId="12" type="noConversion"/>
  </si>
  <si>
    <t>주식회사더브랜들리</t>
    <phoneticPr fontId="12" type="noConversion"/>
  </si>
  <si>
    <t>국립극단 직원</t>
    <phoneticPr fontId="12" type="noConversion"/>
  </si>
  <si>
    <t>현금</t>
    <phoneticPr fontId="12" type="noConversion"/>
  </si>
  <si>
    <t>12월소계</t>
    <phoneticPr fontId="12" type="noConversion"/>
  </si>
  <si>
    <t>현금</t>
    <phoneticPr fontId="3" type="noConversion"/>
  </si>
  <si>
    <t xml:space="preserve">2022년 합계 </t>
    <phoneticPr fontId="12" type="noConversion"/>
  </si>
  <si>
    <t>사무국장, 어린이청소년극장 포럼 의견청취 간담회</t>
    <phoneticPr fontId="12" type="noConversion"/>
  </si>
  <si>
    <t xml:space="preserve">사무국장, 극단 현안관련 업무협의 </t>
    <phoneticPr fontId="12" type="noConversion"/>
  </si>
  <si>
    <t>사무국장, 국립예술단체연합회 업무협의</t>
    <phoneticPr fontId="12" type="noConversion"/>
  </si>
  <si>
    <t>사무국장, 한여름밤의작은극장 격려 간담회</t>
    <phoneticPr fontId="12" type="noConversion"/>
  </si>
  <si>
    <t xml:space="preserve">사무국장, 극동시베리아순례길 프로덕션 격려 간담회 </t>
    <phoneticPr fontId="12" type="noConversion"/>
  </si>
  <si>
    <t>사무국장, 빨간지붕 나눔장터 격려 간담회</t>
    <phoneticPr fontId="12" type="noConversion"/>
  </si>
  <si>
    <t>사무국장, 유관기관 업무협의</t>
    <phoneticPr fontId="12" type="noConversion"/>
  </si>
  <si>
    <t>사무국장, 인사위원회 업무협의</t>
    <phoneticPr fontId="12" type="noConversion"/>
  </si>
  <si>
    <t>사무국장, 유관기관 업무협의</t>
    <phoneticPr fontId="12" type="noConversion"/>
  </si>
  <si>
    <t>예술감독, 직원과의 소통 간담회</t>
    <phoneticPr fontId="12" type="noConversion"/>
  </si>
  <si>
    <t>무모한초밥 (숙명여대점)0222722187 외</t>
    <phoneticPr fontId="3" type="noConversion"/>
  </si>
  <si>
    <t>일미집027760670 외</t>
    <phoneticPr fontId="3" type="noConversion"/>
  </si>
  <si>
    <t xml:space="preserve">예술감독, 이호재 무대60년 기념공연 격려 </t>
    <phoneticPr fontId="12" type="noConversion"/>
  </si>
  <si>
    <t>예술감독, 세인트조앤 무대디자인 방향 업무협의</t>
    <phoneticPr fontId="12" type="noConversion"/>
  </si>
  <si>
    <t>예술감독, 서계동복합문화공간 비대위 관계자 업무협의</t>
    <phoneticPr fontId="12" type="noConversion"/>
  </si>
  <si>
    <t>예술감독, 창작공감연출 한민규 공연(히든) 격려 간담회</t>
    <phoneticPr fontId="12" type="noConversion"/>
  </si>
  <si>
    <t>사무국장, 시설.미화 용역직원 격려 간담회</t>
    <phoneticPr fontId="12" type="noConversion"/>
  </si>
  <si>
    <t>사무국장, 시설.미화 용역직원 격려 간담회</t>
    <phoneticPr fontId="12" type="noConversion"/>
  </si>
  <si>
    <t xml:space="preserve">사무국장, 극단 직원 노고치하 기념품 </t>
    <phoneticPr fontId="12" type="noConversion"/>
  </si>
  <si>
    <t>(주)우아한형제들216610808 외</t>
    <phoneticPr fontId="3" type="noConversion"/>
  </si>
  <si>
    <t>(주)우아한형제들0216610808 외</t>
    <phoneticPr fontId="3" type="noConversion"/>
  </si>
  <si>
    <t>열정국밥027073020 외</t>
    <phoneticPr fontId="3" type="noConversion"/>
  </si>
  <si>
    <t>다쿡떡갈비027125875 외</t>
    <phoneticPr fontId="3" type="noConversion"/>
  </si>
  <si>
    <t>밀본(서울역점)023099801 외</t>
    <phoneticPr fontId="3" type="noConversion"/>
  </si>
  <si>
    <t>춘하추우동0200000000 외</t>
    <phoneticPr fontId="3" type="noConversion"/>
  </si>
  <si>
    <t>제일제면소 서울역사023131880 외</t>
    <phoneticPr fontId="3" type="noConversion"/>
  </si>
  <si>
    <t>국정감사 현장대응 업무협의</t>
    <phoneticPr fontId="3" type="noConversion"/>
  </si>
  <si>
    <t>오소갈비0200000000 외</t>
    <phoneticPr fontId="12" type="noConversion"/>
  </si>
  <si>
    <t>(유)아웃백스테이크하우스코리아0220120751 외</t>
    <phoneticPr fontId="12" type="noConversion"/>
  </si>
  <si>
    <t>신입직원 입사 격려 및 교육 진행 업무협의</t>
    <phoneticPr fontId="3" type="noConversion"/>
  </si>
  <si>
    <t>신입직원 입사 격려 및 교육 간담회</t>
    <phoneticPr fontId="3" type="noConversion"/>
  </si>
  <si>
    <t>청년인턴 입사 격려 및 교육 진행 업무협의</t>
    <phoneticPr fontId="3" type="noConversion"/>
  </si>
  <si>
    <t>청년인턴 입사 격려 및 교육 진행 업무협의</t>
    <phoneticPr fontId="3" type="noConversion"/>
  </si>
  <si>
    <t xml:space="preserve">연수단원 교육 진행 업무협의 </t>
    <phoneticPr fontId="3" type="noConversion"/>
  </si>
  <si>
    <t>신입직원 입사 격려 및 교육 진행 업무협의</t>
    <phoneticPr fontId="3" type="noConversion"/>
  </si>
  <si>
    <t>신입직원 입사 격려 및 교육 진행 업무협의</t>
    <phoneticPr fontId="3" type="noConversion"/>
  </si>
  <si>
    <t xml:space="preserve">예술감독, 임한창연출 마녀 개막 공연 격려 </t>
    <phoneticPr fontId="12" type="noConversion"/>
  </si>
  <si>
    <t>예술감독, 공재민배우 예습과관습 공연 격려</t>
    <phoneticPr fontId="12" type="noConversion"/>
  </si>
  <si>
    <t>인사위원,감사</t>
    <phoneticPr fontId="3" type="noConversion"/>
  </si>
  <si>
    <t>(주)우아한형제들0216610808 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</si>
</sst>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#,##0&quot;회&quot;"/>
    <numFmt numFmtId="177" formatCode="0_);[Red]\(0\)"/>
    <numFmt numFmtId="178" formatCode="###,##0"/>
  </numFmts>
  <fonts count="27" x14ac:knownFonts="1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 tint="0.20029297769096957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326">
    <xf numFmtId="0" fontId="0" fillId="0" borderId="0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41" fontId="6" fillId="2" borderId="0" xfId="2" applyFont="1" applyFill="1" applyBorder="1" applyAlignment="1" applyProtection="1"/>
    <xf numFmtId="0" fontId="5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176" fontId="8" fillId="3" borderId="1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/>
    </xf>
    <xf numFmtId="176" fontId="8" fillId="3" borderId="4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9" fillId="5" borderId="6" xfId="0" applyFont="1" applyFill="1" applyBorder="1" applyAlignment="1" applyProtection="1">
      <alignment horizontal="center" vertical="center"/>
    </xf>
    <xf numFmtId="176" fontId="9" fillId="5" borderId="3" xfId="0" applyNumberFormat="1" applyFont="1" applyFill="1" applyBorder="1" applyAlignment="1" applyProtection="1">
      <alignment horizontal="center" vertical="center"/>
    </xf>
    <xf numFmtId="0" fontId="9" fillId="5" borderId="7" xfId="0" applyFont="1" applyFill="1" applyBorder="1" applyAlignment="1" applyProtection="1">
      <alignment horizontal="center" vertical="center"/>
    </xf>
    <xf numFmtId="176" fontId="9" fillId="5" borderId="8" xfId="0" applyNumberFormat="1" applyFont="1" applyFill="1" applyBorder="1" applyAlignment="1" applyProtection="1">
      <alignment horizontal="center" vertical="center"/>
    </xf>
    <xf numFmtId="41" fontId="5" fillId="2" borderId="0" xfId="2" applyFont="1" applyFill="1" applyBorder="1" applyAlignment="1" applyProtection="1"/>
    <xf numFmtId="41" fontId="5" fillId="2" borderId="0" xfId="2" applyFont="1" applyFill="1" applyBorder="1" applyAlignment="1" applyProtection="1">
      <alignment horizontal="right"/>
    </xf>
    <xf numFmtId="41" fontId="5" fillId="2" borderId="0" xfId="2" applyFont="1" applyFill="1" applyBorder="1" applyAlignment="1" applyProtection="1">
      <alignment vertical="center"/>
    </xf>
    <xf numFmtId="177" fontId="11" fillId="4" borderId="5" xfId="2" applyNumberFormat="1" applyFont="1" applyFill="1" applyBorder="1" applyAlignment="1" applyProtection="1">
      <alignment horizontal="center" vertical="center"/>
    </xf>
    <xf numFmtId="42" fontId="5" fillId="2" borderId="0" xfId="0" applyNumberFormat="1" applyFont="1" applyFill="1" applyBorder="1" applyAlignment="1" applyProtection="1">
      <alignment horizontal="left" vertical="center"/>
    </xf>
    <xf numFmtId="42" fontId="5" fillId="2" borderId="0" xfId="0" applyNumberFormat="1" applyFont="1" applyFill="1" applyBorder="1" applyAlignment="1" applyProtection="1">
      <alignment vertical="center"/>
    </xf>
    <xf numFmtId="0" fontId="8" fillId="3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14" fontId="8" fillId="7" borderId="10" xfId="2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vertical="center" wrapText="1"/>
    </xf>
    <xf numFmtId="42" fontId="8" fillId="7" borderId="0" xfId="2" applyNumberFormat="1" applyFont="1" applyFill="1" applyBorder="1" applyAlignment="1" applyProtection="1">
      <alignment horizontal="left" vertical="center"/>
    </xf>
    <xf numFmtId="41" fontId="8" fillId="7" borderId="10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4" fontId="8" fillId="7" borderId="5" xfId="2" applyNumberFormat="1" applyFont="1" applyFill="1" applyBorder="1" applyAlignment="1" applyProtection="1">
      <alignment horizontal="center" vertical="center"/>
    </xf>
    <xf numFmtId="0" fontId="8" fillId="7" borderId="5" xfId="2" applyNumberFormat="1" applyFont="1" applyFill="1" applyBorder="1" applyAlignment="1" applyProtection="1">
      <alignment vertical="center" wrapText="1"/>
    </xf>
    <xf numFmtId="42" fontId="8" fillId="7" borderId="5" xfId="2" applyNumberFormat="1" applyFont="1" applyFill="1" applyBorder="1" applyAlignment="1" applyProtection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  <xf numFmtId="177" fontId="8" fillId="7" borderId="5" xfId="2" applyNumberFormat="1" applyFont="1" applyFill="1" applyBorder="1" applyAlignment="1" applyProtection="1">
      <alignment horizontal="center" vertical="center"/>
    </xf>
    <xf numFmtId="14" fontId="8" fillId="7" borderId="9" xfId="2" applyNumberFormat="1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 wrapText="1"/>
    </xf>
    <xf numFmtId="42" fontId="8" fillId="7" borderId="4" xfId="2" applyNumberFormat="1" applyFont="1" applyFill="1" applyBorder="1" applyAlignment="1" applyProtection="1">
      <alignment horizontal="left" vertical="center"/>
    </xf>
    <xf numFmtId="41" fontId="8" fillId="7" borderId="9" xfId="2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8" fillId="3" borderId="11" xfId="0" applyFont="1" applyFill="1" applyBorder="1" applyAlignment="1" applyProtection="1">
      <alignment horizontal="center" vertical="center"/>
    </xf>
    <xf numFmtId="176" fontId="8" fillId="3" borderId="0" xfId="8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 applyProtection="1">
      <alignment horizontal="center" vertical="center"/>
    </xf>
    <xf numFmtId="0" fontId="8" fillId="7" borderId="2" xfId="0" applyFont="1" applyFill="1" applyBorder="1" applyAlignment="1" applyProtection="1">
      <alignment horizontal="center" vertical="center"/>
    </xf>
    <xf numFmtId="0" fontId="8" fillId="7" borderId="2" xfId="0" applyFont="1" applyFill="1" applyBorder="1" applyAlignment="1" applyProtection="1">
      <alignment horizontal="left" vertical="center"/>
    </xf>
    <xf numFmtId="0" fontId="9" fillId="7" borderId="2" xfId="0" applyFont="1" applyFill="1" applyBorder="1" applyAlignment="1" applyProtection="1">
      <alignment horizontal="left" vertical="center"/>
    </xf>
    <xf numFmtId="41" fontId="9" fillId="7" borderId="2" xfId="2" applyFont="1" applyFill="1" applyBorder="1" applyAlignment="1" applyProtection="1">
      <alignment horizontal="right" vertical="center"/>
    </xf>
    <xf numFmtId="14" fontId="9" fillId="7" borderId="0" xfId="0" applyNumberFormat="1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/>
    </xf>
    <xf numFmtId="42" fontId="8" fillId="7" borderId="10" xfId="2" applyNumberFormat="1" applyFont="1" applyFill="1" applyBorder="1" applyAlignment="1" applyProtection="1">
      <alignment horizontal="left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0" xfId="0" applyNumberFormat="1" applyFont="1" applyFill="1" applyBorder="1" applyAlignment="1" applyProtection="1">
      <alignment vertical="center"/>
    </xf>
    <xf numFmtId="41" fontId="9" fillId="7" borderId="0" xfId="2" applyFont="1" applyFill="1" applyBorder="1" applyAlignment="1">
      <alignment horizontal="left" vertical="center"/>
    </xf>
    <xf numFmtId="0" fontId="9" fillId="7" borderId="2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9" fillId="7" borderId="2" xfId="0" applyNumberFormat="1" applyFont="1" applyFill="1" applyBorder="1" applyAlignment="1">
      <alignment vertical="center"/>
    </xf>
    <xf numFmtId="0" fontId="9" fillId="7" borderId="10" xfId="0" applyNumberFormat="1" applyFont="1" applyFill="1" applyBorder="1" applyAlignment="1">
      <alignment vertical="center"/>
    </xf>
    <xf numFmtId="0" fontId="9" fillId="7" borderId="2" xfId="0" applyNumberFormat="1" applyFont="1" applyFill="1" applyBorder="1" applyAlignment="1" applyProtection="1">
      <alignment vertical="center"/>
    </xf>
    <xf numFmtId="0" fontId="9" fillId="7" borderId="10" xfId="0" applyNumberFormat="1" applyFont="1" applyFill="1" applyBorder="1" applyAlignment="1" applyProtection="1">
      <alignment vertical="center"/>
    </xf>
    <xf numFmtId="0" fontId="14" fillId="7" borderId="0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4" fillId="7" borderId="0" xfId="0" applyFont="1" applyFill="1" applyBorder="1" applyAlignment="1">
      <alignment horizontal="left" vertical="center"/>
    </xf>
    <xf numFmtId="41" fontId="14" fillId="7" borderId="0" xfId="2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left" vertical="center"/>
    </xf>
    <xf numFmtId="0" fontId="9" fillId="7" borderId="10" xfId="0" applyFont="1" applyFill="1" applyBorder="1" applyAlignment="1">
      <alignment horizontal="left" vertical="center"/>
    </xf>
    <xf numFmtId="0" fontId="9" fillId="7" borderId="10" xfId="0" applyNumberFormat="1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4" fillId="7" borderId="10" xfId="0" applyFont="1" applyFill="1" applyBorder="1" applyAlignment="1">
      <alignment horizontal="left" vertical="center"/>
    </xf>
    <xf numFmtId="0" fontId="14" fillId="7" borderId="10" xfId="0" applyNumberFormat="1" applyFont="1" applyFill="1" applyBorder="1" applyAlignment="1" applyProtection="1">
      <alignment horizontal="left" vertical="center"/>
    </xf>
    <xf numFmtId="0" fontId="14" fillId="7" borderId="2" xfId="0" applyNumberFormat="1" applyFont="1" applyFill="1" applyBorder="1" applyAlignment="1" applyProtection="1">
      <alignment horizontal="center" vertical="center"/>
    </xf>
    <xf numFmtId="0" fontId="14" fillId="7" borderId="10" xfId="0" applyNumberFormat="1" applyFont="1" applyFill="1" applyBorder="1" applyAlignment="1" applyProtection="1">
      <alignment horizontal="center" vertical="center"/>
    </xf>
    <xf numFmtId="0" fontId="9" fillId="7" borderId="9" xfId="0" applyNumberFormat="1" applyFont="1" applyFill="1" applyBorder="1" applyAlignment="1">
      <alignment vertical="center"/>
    </xf>
    <xf numFmtId="0" fontId="9" fillId="7" borderId="0" xfId="0" applyNumberFormat="1" applyFont="1" applyFill="1" applyBorder="1" applyAlignment="1" applyProtection="1">
      <alignment horizontal="left" vertical="center"/>
    </xf>
    <xf numFmtId="0" fontId="9" fillId="7" borderId="9" xfId="0" applyFont="1" applyFill="1" applyBorder="1" applyAlignment="1">
      <alignment horizontal="left" vertical="center"/>
    </xf>
    <xf numFmtId="41" fontId="9" fillId="7" borderId="0" xfId="2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0" fontId="17" fillId="2" borderId="0" xfId="0" applyNumberFormat="1" applyFont="1" applyFill="1" applyBorder="1" applyAlignment="1" applyProtection="1">
      <alignment horizontal="center" vertical="center"/>
    </xf>
    <xf numFmtId="41" fontId="17" fillId="2" borderId="0" xfId="2" applyFont="1" applyFill="1" applyBorder="1" applyAlignment="1" applyProtection="1"/>
    <xf numFmtId="41" fontId="19" fillId="2" borderId="0" xfId="11" applyFont="1" applyFill="1" applyBorder="1" applyAlignment="1" applyProtection="1"/>
    <xf numFmtId="41" fontId="17" fillId="2" borderId="0" xfId="2" applyFont="1" applyFill="1" applyBorder="1" applyAlignment="1" applyProtection="1">
      <alignment horizontal="right"/>
    </xf>
    <xf numFmtId="41" fontId="20" fillId="4" borderId="5" xfId="11" applyFont="1" applyFill="1" applyBorder="1" applyAlignment="1" applyProtection="1">
      <alignment horizontal="center" vertical="center"/>
    </xf>
    <xf numFmtId="0" fontId="20" fillId="4" borderId="14" xfId="11" applyNumberFormat="1" applyFont="1" applyFill="1" applyBorder="1" applyAlignment="1" applyProtection="1">
      <alignment horizontal="center" vertical="center"/>
    </xf>
    <xf numFmtId="41" fontId="20" fillId="4" borderId="14" xfId="11" applyFont="1" applyFill="1" applyBorder="1" applyAlignment="1" applyProtection="1">
      <alignment horizontal="center" vertical="center"/>
    </xf>
    <xf numFmtId="41" fontId="20" fillId="4" borderId="14" xfId="2" applyFont="1" applyFill="1" applyBorder="1" applyAlignment="1" applyProtection="1">
      <alignment horizontal="center" vertical="center"/>
    </xf>
    <xf numFmtId="14" fontId="13" fillId="7" borderId="10" xfId="11" applyNumberFormat="1" applyFont="1" applyFill="1" applyBorder="1" applyAlignment="1" applyProtection="1">
      <alignment horizontal="center" vertical="center"/>
    </xf>
    <xf numFmtId="21" fontId="13" fillId="7" borderId="11" xfId="11" applyNumberFormat="1" applyFont="1" applyFill="1" applyBorder="1" applyAlignment="1" applyProtection="1">
      <alignment horizontal="center" vertical="center"/>
    </xf>
    <xf numFmtId="0" fontId="13" fillId="7" borderId="10" xfId="11" applyNumberFormat="1" applyFont="1" applyFill="1" applyBorder="1" applyAlignment="1" applyProtection="1">
      <alignment vertical="center"/>
    </xf>
    <xf numFmtId="41" fontId="13" fillId="7" borderId="0" xfId="11" applyFont="1" applyFill="1" applyBorder="1" applyAlignment="1" applyProtection="1">
      <alignment horizontal="left" vertical="center"/>
    </xf>
    <xf numFmtId="41" fontId="7" fillId="7" borderId="10" xfId="11" applyFont="1" applyFill="1" applyBorder="1" applyAlignment="1" applyProtection="1">
      <alignment horizontal="center" vertical="center"/>
    </xf>
    <xf numFmtId="177" fontId="13" fillId="7" borderId="10" xfId="11" applyNumberFormat="1" applyFont="1" applyFill="1" applyBorder="1" applyAlignment="1" applyProtection="1">
      <alignment horizontal="center" vertical="center"/>
    </xf>
    <xf numFmtId="41" fontId="13" fillId="7" borderId="12" xfId="2" applyFont="1" applyFill="1" applyBorder="1" applyAlignment="1" applyProtection="1">
      <alignment vertical="center"/>
    </xf>
    <xf numFmtId="41" fontId="19" fillId="2" borderId="11" xfId="11" applyFont="1" applyFill="1" applyBorder="1" applyAlignment="1" applyProtection="1"/>
    <xf numFmtId="21" fontId="13" fillId="3" borderId="2" xfId="0" applyNumberFormat="1" applyFont="1" applyFill="1" applyBorder="1" applyAlignment="1" applyProtection="1">
      <alignment horizontal="center" vertical="center"/>
    </xf>
    <xf numFmtId="0" fontId="13" fillId="3" borderId="6" xfId="0" applyFont="1" applyFill="1" applyBorder="1" applyAlignment="1" applyProtection="1">
      <alignment horizontal="center" vertical="center"/>
    </xf>
    <xf numFmtId="176" fontId="9" fillId="3" borderId="3" xfId="8" applyNumberFormat="1" applyFont="1" applyFill="1" applyBorder="1" applyAlignment="1">
      <alignment horizontal="center" vertical="center"/>
    </xf>
    <xf numFmtId="21" fontId="13" fillId="3" borderId="7" xfId="0" applyNumberFormat="1" applyFont="1" applyFill="1" applyBorder="1" applyAlignment="1" applyProtection="1">
      <alignment horizontal="center" vertical="center"/>
    </xf>
    <xf numFmtId="0" fontId="13" fillId="3" borderId="7" xfId="0" applyFont="1" applyFill="1" applyBorder="1" applyAlignment="1" applyProtection="1">
      <alignment horizontal="center" vertical="center"/>
    </xf>
    <xf numFmtId="176" fontId="9" fillId="3" borderId="8" xfId="8" applyNumberFormat="1" applyFont="1" applyFill="1" applyBorder="1" applyAlignment="1">
      <alignment horizontal="center" vertical="center"/>
    </xf>
    <xf numFmtId="14" fontId="22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2" xfId="2" applyNumberFormat="1" applyFont="1" applyFill="1" applyBorder="1" applyAlignment="1">
      <alignment horizontal="left" vertical="center"/>
    </xf>
    <xf numFmtId="41" fontId="5" fillId="7" borderId="0" xfId="11" applyFont="1" applyFill="1" applyBorder="1" applyAlignment="1">
      <alignment horizontal="left" vertical="center" wrapText="1"/>
    </xf>
    <xf numFmtId="177" fontId="5" fillId="7" borderId="2" xfId="11" applyNumberFormat="1" applyFont="1" applyFill="1" applyBorder="1" applyAlignment="1">
      <alignment horizontal="center" vertical="center" wrapText="1"/>
    </xf>
    <xf numFmtId="41" fontId="8" fillId="7" borderId="0" xfId="2" applyFont="1" applyFill="1" applyBorder="1" applyAlignment="1">
      <alignment horizontal="right" vertical="center"/>
    </xf>
    <xf numFmtId="14" fontId="22" fillId="7" borderId="10" xfId="0" applyNumberFormat="1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0" xfId="2" applyNumberFormat="1" applyFont="1" applyFill="1" applyBorder="1" applyAlignment="1">
      <alignment horizontal="left" vertical="center"/>
    </xf>
    <xf numFmtId="177" fontId="5" fillId="7" borderId="10" xfId="11" applyNumberFormat="1" applyFont="1" applyFill="1" applyBorder="1" applyAlignment="1">
      <alignment horizontal="center" vertical="center" wrapText="1"/>
    </xf>
    <xf numFmtId="0" fontId="8" fillId="7" borderId="10" xfId="0" applyNumberFormat="1" applyFont="1" applyFill="1" applyBorder="1" applyAlignment="1">
      <alignment horizontal="left" vertical="center"/>
    </xf>
    <xf numFmtId="41" fontId="23" fillId="7" borderId="0" xfId="2" applyFont="1" applyFill="1" applyBorder="1" applyAlignment="1">
      <alignment horizontal="right" vertical="center"/>
    </xf>
    <xf numFmtId="14" fontId="5" fillId="7" borderId="10" xfId="0" applyNumberFormat="1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24" fillId="7" borderId="10" xfId="0" applyNumberFormat="1" applyFont="1" applyFill="1" applyBorder="1" applyAlignment="1">
      <alignment vertical="center"/>
    </xf>
    <xf numFmtId="41" fontId="5" fillId="7" borderId="0" xfId="2" applyFont="1" applyFill="1" applyBorder="1" applyAlignment="1">
      <alignment horizontal="right" vertical="center"/>
    </xf>
    <xf numFmtId="0" fontId="25" fillId="7" borderId="10" xfId="0" applyFont="1" applyFill="1" applyBorder="1" applyAlignment="1">
      <alignment horizontal="center" vertical="center"/>
    </xf>
    <xf numFmtId="0" fontId="25" fillId="7" borderId="10" xfId="0" applyNumberFormat="1" applyFont="1" applyFill="1" applyBorder="1" applyAlignment="1">
      <alignment vertical="center"/>
    </xf>
    <xf numFmtId="41" fontId="25" fillId="7" borderId="0" xfId="2" applyFont="1" applyFill="1" applyBorder="1" applyAlignment="1">
      <alignment horizontal="right" vertical="center"/>
    </xf>
    <xf numFmtId="14" fontId="7" fillId="7" borderId="2" xfId="11" applyNumberFormat="1" applyFont="1" applyFill="1" applyBorder="1" applyAlignment="1" applyProtection="1">
      <alignment horizontal="center" vertical="center"/>
    </xf>
    <xf numFmtId="21" fontId="21" fillId="7" borderId="2" xfId="0" applyNumberFormat="1" applyFont="1" applyFill="1" applyBorder="1" applyAlignment="1" applyProtection="1">
      <alignment horizontal="center" vertical="center" wrapText="1"/>
    </xf>
    <xf numFmtId="0" fontId="21" fillId="7" borderId="2" xfId="0" applyFont="1" applyFill="1" applyBorder="1" applyAlignment="1" applyProtection="1">
      <alignment horizontal="left" vertical="center"/>
    </xf>
    <xf numFmtId="41" fontId="5" fillId="7" borderId="2" xfId="11" applyFont="1" applyFill="1" applyBorder="1" applyAlignment="1">
      <alignment horizontal="left" vertical="center" wrapText="1"/>
    </xf>
    <xf numFmtId="41" fontId="21" fillId="7" borderId="2" xfId="2" applyFont="1" applyFill="1" applyBorder="1" applyAlignment="1" applyProtection="1">
      <alignment horizontal="right" vertical="center"/>
    </xf>
    <xf numFmtId="14" fontId="7" fillId="7" borderId="10" xfId="11" applyNumberFormat="1" applyFont="1" applyFill="1" applyBorder="1" applyAlignment="1" applyProtection="1">
      <alignment horizontal="center" vertical="center"/>
    </xf>
    <xf numFmtId="21" fontId="21" fillId="7" borderId="10" xfId="0" applyNumberFormat="1" applyFont="1" applyFill="1" applyBorder="1" applyAlignment="1" applyProtection="1">
      <alignment horizontal="center" vertical="center" wrapText="1"/>
    </xf>
    <xf numFmtId="0" fontId="21" fillId="7" borderId="10" xfId="0" applyFont="1" applyFill="1" applyBorder="1" applyAlignment="1" applyProtection="1">
      <alignment horizontal="left" vertical="center"/>
    </xf>
    <xf numFmtId="41" fontId="5" fillId="7" borderId="10" xfId="11" applyFont="1" applyFill="1" applyBorder="1" applyAlignment="1">
      <alignment horizontal="left" vertical="center" wrapText="1"/>
    </xf>
    <xf numFmtId="41" fontId="21" fillId="7" borderId="10" xfId="2" applyFont="1" applyFill="1" applyBorder="1" applyAlignment="1" applyProtection="1">
      <alignment horizontal="right" vertical="center"/>
    </xf>
    <xf numFmtId="41" fontId="7" fillId="7" borderId="11" xfId="11" applyFont="1" applyFill="1" applyBorder="1" applyAlignment="1" applyProtection="1">
      <alignment horizontal="center" vertical="center"/>
    </xf>
    <xf numFmtId="0" fontId="21" fillId="7" borderId="12" xfId="0" applyFont="1" applyFill="1" applyBorder="1" applyAlignment="1" applyProtection="1">
      <alignment horizontal="left" vertical="center"/>
    </xf>
    <xf numFmtId="14" fontId="7" fillId="7" borderId="11" xfId="11" applyNumberFormat="1" applyFont="1" applyFill="1" applyBorder="1" applyAlignment="1" applyProtection="1">
      <alignment horizontal="center" vertical="center"/>
    </xf>
    <xf numFmtId="21" fontId="9" fillId="7" borderId="10" xfId="0" applyNumberFormat="1" applyFont="1" applyFill="1" applyBorder="1" applyAlignment="1" applyProtection="1">
      <alignment horizontal="center" vertical="center" wrapText="1"/>
    </xf>
    <xf numFmtId="14" fontId="7" fillId="7" borderId="7" xfId="11" applyNumberFormat="1" applyFont="1" applyFill="1" applyBorder="1" applyAlignment="1" applyProtection="1">
      <alignment horizontal="center" vertical="center"/>
    </xf>
    <xf numFmtId="0" fontId="21" fillId="7" borderId="8" xfId="0" applyFont="1" applyFill="1" applyBorder="1" applyAlignment="1" applyProtection="1">
      <alignment horizontal="left" vertical="center"/>
    </xf>
    <xf numFmtId="41" fontId="5" fillId="7" borderId="9" xfId="11" applyFont="1" applyFill="1" applyBorder="1" applyAlignment="1">
      <alignment horizontal="left" vertical="center" wrapText="1"/>
    </xf>
    <xf numFmtId="41" fontId="21" fillId="7" borderId="9" xfId="2" applyFont="1" applyFill="1" applyBorder="1" applyAlignment="1" applyProtection="1">
      <alignment horizontal="right" vertical="center"/>
    </xf>
    <xf numFmtId="0" fontId="13" fillId="3" borderId="11" xfId="0" applyFont="1" applyFill="1" applyBorder="1" applyAlignment="1" applyProtection="1">
      <alignment horizontal="center" vertical="center"/>
    </xf>
    <xf numFmtId="176" fontId="9" fillId="3" borderId="12" xfId="8" applyNumberFormat="1" applyFont="1" applyFill="1" applyBorder="1" applyAlignment="1">
      <alignment horizontal="center" vertical="center"/>
    </xf>
    <xf numFmtId="177" fontId="13" fillId="7" borderId="3" xfId="11" applyNumberFormat="1" applyFont="1" applyFill="1" applyBorder="1" applyAlignment="1" applyProtection="1">
      <alignment horizontal="center" vertical="center"/>
    </xf>
    <xf numFmtId="41" fontId="14" fillId="7" borderId="2" xfId="2" applyFont="1" applyFill="1" applyBorder="1" applyAlignment="1">
      <alignment vertical="center"/>
    </xf>
    <xf numFmtId="0" fontId="16" fillId="7" borderId="0" xfId="0" applyFont="1" applyFill="1" applyBorder="1" applyAlignment="1">
      <alignment horizontal="center" vertical="center"/>
    </xf>
    <xf numFmtId="177" fontId="13" fillId="7" borderId="12" xfId="11" applyNumberFormat="1" applyFont="1" applyFill="1" applyBorder="1" applyAlignment="1" applyProtection="1">
      <alignment horizontal="center" vertical="center"/>
    </xf>
    <xf numFmtId="41" fontId="16" fillId="7" borderId="10" xfId="2" applyFont="1" applyFill="1" applyBorder="1" applyAlignment="1">
      <alignment vertical="center"/>
    </xf>
    <xf numFmtId="41" fontId="14" fillId="7" borderId="10" xfId="2" applyFont="1" applyFill="1" applyBorder="1" applyAlignment="1">
      <alignment vertical="center"/>
    </xf>
    <xf numFmtId="14" fontId="13" fillId="7" borderId="11" xfId="11" applyNumberFormat="1" applyFont="1" applyFill="1" applyBorder="1" applyAlignment="1" applyProtection="1">
      <alignment horizontal="center" vertical="center"/>
    </xf>
    <xf numFmtId="21" fontId="13" fillId="7" borderId="2" xfId="11" applyNumberFormat="1" applyFont="1" applyFill="1" applyBorder="1" applyAlignment="1" applyProtection="1">
      <alignment horizontal="center" vertical="center"/>
    </xf>
    <xf numFmtId="0" fontId="13" fillId="7" borderId="12" xfId="11" applyNumberFormat="1" applyFont="1" applyFill="1" applyBorder="1" applyAlignment="1" applyProtection="1">
      <alignment vertical="center"/>
    </xf>
    <xf numFmtId="177" fontId="13" fillId="7" borderId="11" xfId="11" applyNumberFormat="1" applyFont="1" applyFill="1" applyBorder="1" applyAlignment="1" applyProtection="1">
      <alignment horizontal="center" vertical="center"/>
    </xf>
    <xf numFmtId="178" fontId="15" fillId="7" borderId="2" xfId="0" applyNumberFormat="1" applyFont="1" applyFill="1" applyBorder="1" applyAlignment="1" applyProtection="1">
      <alignment horizontal="right" vertical="center" wrapText="1"/>
    </xf>
    <xf numFmtId="178" fontId="15" fillId="7" borderId="10" xfId="0" applyNumberFormat="1" applyFont="1" applyFill="1" applyBorder="1" applyAlignment="1" applyProtection="1">
      <alignment horizontal="right" vertical="center" wrapText="1"/>
    </xf>
    <xf numFmtId="178" fontId="15" fillId="7" borderId="9" xfId="0" applyNumberFormat="1" applyFont="1" applyFill="1" applyBorder="1" applyAlignment="1" applyProtection="1">
      <alignment horizontal="right" vertical="center" wrapText="1"/>
    </xf>
    <xf numFmtId="21" fontId="13" fillId="3" borderId="11" xfId="0" applyNumberFormat="1" applyFont="1" applyFill="1" applyBorder="1" applyAlignment="1" applyProtection="1">
      <alignment horizontal="center" vertical="center"/>
    </xf>
    <xf numFmtId="0" fontId="13" fillId="7" borderId="0" xfId="11" applyNumberFormat="1" applyFont="1" applyFill="1" applyBorder="1" applyAlignment="1" applyProtection="1">
      <alignment vertical="center"/>
    </xf>
    <xf numFmtId="42" fontId="9" fillId="7" borderId="2" xfId="0" applyNumberFormat="1" applyFont="1" applyFill="1" applyBorder="1" applyAlignment="1">
      <alignment horizontal="left" vertical="center"/>
    </xf>
    <xf numFmtId="177" fontId="14" fillId="7" borderId="2" xfId="11" applyNumberFormat="1" applyFont="1" applyFill="1" applyBorder="1" applyAlignment="1">
      <alignment horizontal="center" vertical="center" wrapText="1"/>
    </xf>
    <xf numFmtId="42" fontId="9" fillId="7" borderId="10" xfId="0" applyNumberFormat="1" applyFont="1" applyFill="1" applyBorder="1" applyAlignment="1">
      <alignment horizontal="left" vertical="center"/>
    </xf>
    <xf numFmtId="177" fontId="14" fillId="7" borderId="10" xfId="11" applyNumberFormat="1" applyFont="1" applyFill="1" applyBorder="1" applyAlignment="1">
      <alignment horizontal="center" vertical="center" wrapText="1"/>
    </xf>
    <xf numFmtId="41" fontId="9" fillId="7" borderId="10" xfId="2" applyFont="1" applyFill="1" applyBorder="1" applyAlignment="1" applyProtection="1">
      <alignment horizontal="right" vertical="center"/>
    </xf>
    <xf numFmtId="41" fontId="7" fillId="7" borderId="12" xfId="11" applyFont="1" applyFill="1" applyBorder="1" applyAlignment="1" applyProtection="1">
      <alignment horizontal="center" vertical="center"/>
    </xf>
    <xf numFmtId="0" fontId="16" fillId="7" borderId="2" xfId="0" applyFont="1" applyFill="1" applyBorder="1" applyAlignment="1">
      <alignment horizontal="center" vertical="center"/>
    </xf>
    <xf numFmtId="0" fontId="13" fillId="5" borderId="6" xfId="0" applyFont="1" applyFill="1" applyBorder="1" applyAlignment="1" applyProtection="1">
      <alignment horizontal="center" vertical="center"/>
    </xf>
    <xf numFmtId="176" fontId="13" fillId="5" borderId="3" xfId="0" applyNumberFormat="1" applyFont="1" applyFill="1" applyBorder="1" applyAlignment="1" applyProtection="1">
      <alignment horizontal="center" vertical="center"/>
    </xf>
    <xf numFmtId="0" fontId="13" fillId="5" borderId="7" xfId="0" applyFont="1" applyFill="1" applyBorder="1" applyAlignment="1" applyProtection="1">
      <alignment horizontal="center" vertical="center"/>
    </xf>
    <xf numFmtId="176" fontId="13" fillId="5" borderId="8" xfId="0" applyNumberFormat="1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>
      <alignment horizontal="right"/>
    </xf>
    <xf numFmtId="41" fontId="19" fillId="2" borderId="12" xfId="11" applyFont="1" applyFill="1" applyBorder="1" applyAlignment="1" applyProtection="1"/>
    <xf numFmtId="14" fontId="8" fillId="7" borderId="10" xfId="11" applyNumberFormat="1" applyFont="1" applyFill="1" applyBorder="1" applyAlignment="1" applyProtection="1">
      <alignment horizontal="center" vertical="center"/>
    </xf>
    <xf numFmtId="21" fontId="8" fillId="7" borderId="12" xfId="0" applyNumberFormat="1" applyFont="1" applyFill="1" applyBorder="1" applyAlignment="1" applyProtection="1">
      <alignment horizontal="center" vertical="center" wrapText="1"/>
    </xf>
    <xf numFmtId="0" fontId="8" fillId="7" borderId="12" xfId="0" applyFont="1" applyFill="1" applyBorder="1" applyAlignment="1" applyProtection="1">
      <alignment horizontal="left" vertical="center"/>
    </xf>
    <xf numFmtId="41" fontId="8" fillId="7" borderId="0" xfId="11" applyFont="1" applyFill="1" applyBorder="1" applyAlignment="1">
      <alignment horizontal="left" vertical="center" wrapText="1"/>
    </xf>
    <xf numFmtId="41" fontId="8" fillId="7" borderId="10" xfId="11" applyFont="1" applyFill="1" applyBorder="1" applyAlignment="1" applyProtection="1">
      <alignment horizontal="center" vertical="center"/>
    </xf>
    <xf numFmtId="0" fontId="8" fillId="7" borderId="12" xfId="0" applyNumberFormat="1" applyFont="1" applyFill="1" applyBorder="1" applyAlignment="1" applyProtection="1">
      <alignment horizontal="center" vertical="center"/>
    </xf>
    <xf numFmtId="41" fontId="8" fillId="7" borderId="10" xfId="11" applyFont="1" applyFill="1" applyBorder="1" applyAlignment="1" applyProtection="1">
      <alignment vertical="center"/>
    </xf>
    <xf numFmtId="0" fontId="19" fillId="2" borderId="12" xfId="0" applyNumberFormat="1" applyFont="1" applyFill="1" applyBorder="1" applyAlignment="1" applyProtection="1"/>
    <xf numFmtId="0" fontId="19" fillId="2" borderId="0" xfId="0" applyNumberFormat="1" applyFont="1" applyFill="1" applyBorder="1" applyAlignment="1" applyProtection="1"/>
    <xf numFmtId="21" fontId="13" fillId="3" borderId="9" xfId="0" applyNumberFormat="1" applyFont="1" applyFill="1" applyBorder="1" applyAlignment="1" applyProtection="1">
      <alignment horizontal="center" vertical="center"/>
    </xf>
    <xf numFmtId="41" fontId="13" fillId="7" borderId="12" xfId="11" applyFont="1" applyFill="1" applyBorder="1" applyAlignment="1" applyProtection="1">
      <alignment vertical="center"/>
    </xf>
    <xf numFmtId="21" fontId="13" fillId="3" borderId="10" xfId="0" applyNumberFormat="1" applyFont="1" applyFill="1" applyBorder="1" applyAlignment="1" applyProtection="1">
      <alignment horizontal="center" vertical="center"/>
    </xf>
    <xf numFmtId="14" fontId="13" fillId="7" borderId="2" xfId="0" applyNumberFormat="1" applyFont="1" applyFill="1" applyBorder="1" applyAlignment="1" applyProtection="1">
      <alignment horizontal="center" vertical="center"/>
    </xf>
    <xf numFmtId="0" fontId="15" fillId="7" borderId="2" xfId="0" applyFont="1" applyFill="1" applyBorder="1" applyAlignment="1" applyProtection="1">
      <alignment vertical="center"/>
    </xf>
    <xf numFmtId="41" fontId="9" fillId="7" borderId="2" xfId="11" applyFont="1" applyFill="1" applyBorder="1" applyAlignment="1">
      <alignment horizontal="left" vertical="center" wrapText="1"/>
    </xf>
    <xf numFmtId="41" fontId="9" fillId="7" borderId="2" xfId="11" applyFont="1" applyFill="1" applyBorder="1" applyAlignment="1" applyProtection="1">
      <alignment horizontal="center" vertical="center"/>
    </xf>
    <xf numFmtId="0" fontId="15" fillId="7" borderId="2" xfId="0" applyNumberFormat="1" applyFont="1" applyFill="1" applyBorder="1" applyAlignment="1" applyProtection="1">
      <alignment horizontal="center" vertical="center"/>
    </xf>
    <xf numFmtId="41" fontId="9" fillId="7" borderId="2" xfId="2" applyFont="1" applyFill="1" applyBorder="1" applyAlignment="1">
      <alignment horizontal="center" vertical="center"/>
    </xf>
    <xf numFmtId="14" fontId="9" fillId="7" borderId="9" xfId="11" applyNumberFormat="1" applyFont="1" applyFill="1" applyBorder="1" applyAlignment="1" applyProtection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15" fillId="7" borderId="9" xfId="0" applyFont="1" applyFill="1" applyBorder="1" applyAlignment="1" applyProtection="1">
      <alignment vertical="center"/>
    </xf>
    <xf numFmtId="41" fontId="9" fillId="7" borderId="9" xfId="11" applyFont="1" applyFill="1" applyBorder="1" applyAlignment="1">
      <alignment horizontal="left" vertical="center" wrapText="1"/>
    </xf>
    <xf numFmtId="41" fontId="9" fillId="7" borderId="9" xfId="11" applyFont="1" applyFill="1" applyBorder="1" applyAlignment="1" applyProtection="1">
      <alignment horizontal="center" vertical="center"/>
    </xf>
    <xf numFmtId="0" fontId="9" fillId="7" borderId="9" xfId="0" applyNumberFormat="1" applyFont="1" applyFill="1" applyBorder="1" applyAlignment="1" applyProtection="1">
      <alignment horizontal="center" vertical="center"/>
    </xf>
    <xf numFmtId="41" fontId="9" fillId="7" borderId="9" xfId="2" applyFont="1" applyFill="1" applyBorder="1" applyAlignment="1">
      <alignment horizontal="center" vertical="center"/>
    </xf>
    <xf numFmtId="14" fontId="8" fillId="7" borderId="2" xfId="11" applyNumberFormat="1" applyFont="1" applyFill="1" applyBorder="1" applyAlignment="1" applyProtection="1">
      <alignment horizontal="center" vertical="center"/>
    </xf>
    <xf numFmtId="21" fontId="8" fillId="7" borderId="2" xfId="0" applyNumberFormat="1" applyFont="1" applyFill="1" applyBorder="1" applyAlignment="1" applyProtection="1">
      <alignment horizontal="center" vertical="center" wrapText="1"/>
    </xf>
    <xf numFmtId="41" fontId="8" fillId="7" borderId="2" xfId="11" applyFont="1" applyFill="1" applyBorder="1" applyAlignment="1">
      <alignment horizontal="left" vertical="center" wrapText="1"/>
    </xf>
    <xf numFmtId="0" fontId="8" fillId="7" borderId="2" xfId="0" applyNumberFormat="1" applyFont="1" applyFill="1" applyBorder="1" applyAlignment="1" applyProtection="1">
      <alignment horizontal="center" vertical="center"/>
    </xf>
    <xf numFmtId="41" fontId="8" fillId="7" borderId="3" xfId="11" applyFont="1" applyFill="1" applyBorder="1" applyAlignment="1" applyProtection="1">
      <alignment vertical="center"/>
    </xf>
    <xf numFmtId="14" fontId="8" fillId="7" borderId="9" xfId="11" applyNumberFormat="1" applyFont="1" applyFill="1" applyBorder="1" applyAlignment="1" applyProtection="1">
      <alignment horizontal="center" vertical="center"/>
    </xf>
    <xf numFmtId="21" fontId="8" fillId="7" borderId="9" xfId="0" applyNumberFormat="1" applyFont="1" applyFill="1" applyBorder="1" applyAlignment="1" applyProtection="1">
      <alignment horizontal="center" vertical="center" wrapText="1"/>
    </xf>
    <xf numFmtId="41" fontId="8" fillId="7" borderId="9" xfId="11" applyFont="1" applyFill="1" applyBorder="1" applyAlignment="1">
      <alignment horizontal="left" vertical="center" wrapText="1"/>
    </xf>
    <xf numFmtId="0" fontId="8" fillId="7" borderId="9" xfId="0" applyNumberFormat="1" applyFont="1" applyFill="1" applyBorder="1" applyAlignment="1" applyProtection="1">
      <alignment horizontal="center" vertical="center"/>
    </xf>
    <xf numFmtId="41" fontId="8" fillId="7" borderId="8" xfId="11" applyFont="1" applyFill="1" applyBorder="1" applyAlignment="1" applyProtection="1">
      <alignment vertical="center"/>
    </xf>
    <xf numFmtId="0" fontId="7" fillId="7" borderId="12" xfId="0" applyFont="1" applyFill="1" applyBorder="1" applyAlignment="1" applyProtection="1">
      <alignment horizontal="left" vertical="center"/>
    </xf>
    <xf numFmtId="0" fontId="7" fillId="7" borderId="9" xfId="0" applyFont="1" applyFill="1" applyBorder="1" applyAlignment="1" applyProtection="1">
      <alignment horizontal="left" vertical="center"/>
    </xf>
    <xf numFmtId="0" fontId="7" fillId="7" borderId="10" xfId="2" applyNumberFormat="1" applyFont="1" applyFill="1" applyBorder="1" applyAlignment="1" applyProtection="1">
      <alignment vertical="center" wrapText="1"/>
    </xf>
    <xf numFmtId="177" fontId="7" fillId="7" borderId="10" xfId="2" applyNumberFormat="1" applyFont="1" applyFill="1" applyBorder="1" applyAlignment="1" applyProtection="1">
      <alignment horizontal="center" vertical="center"/>
    </xf>
    <xf numFmtId="41" fontId="7" fillId="7" borderId="10" xfId="2" applyFont="1" applyFill="1" applyBorder="1" applyAlignment="1" applyProtection="1">
      <alignment horizontal="center" vertical="center"/>
    </xf>
    <xf numFmtId="41" fontId="13" fillId="7" borderId="0" xfId="2" applyFont="1" applyFill="1" applyBorder="1" applyAlignment="1">
      <alignment horizontal="left" vertical="center"/>
    </xf>
    <xf numFmtId="0" fontId="13" fillId="7" borderId="10" xfId="0" applyNumberFormat="1" applyFont="1" applyFill="1" applyBorder="1" applyAlignment="1">
      <alignment vertical="center"/>
    </xf>
    <xf numFmtId="0" fontId="7" fillId="7" borderId="9" xfId="2" applyNumberFormat="1" applyFont="1" applyFill="1" applyBorder="1" applyAlignment="1" applyProtection="1">
      <alignment vertical="center" wrapText="1"/>
    </xf>
    <xf numFmtId="0" fontId="7" fillId="7" borderId="2" xfId="2" applyNumberFormat="1" applyFont="1" applyFill="1" applyBorder="1" applyAlignment="1" applyProtection="1">
      <alignment vertical="center" wrapText="1"/>
    </xf>
    <xf numFmtId="0" fontId="13" fillId="7" borderId="2" xfId="0" applyNumberFormat="1" applyFont="1" applyFill="1" applyBorder="1" applyAlignment="1">
      <alignment vertical="center"/>
    </xf>
    <xf numFmtId="41" fontId="13" fillId="3" borderId="2" xfId="2" applyFont="1" applyFill="1" applyBorder="1" applyAlignment="1" applyProtection="1">
      <alignment vertical="center"/>
    </xf>
    <xf numFmtId="41" fontId="13" fillId="3" borderId="9" xfId="2" applyFont="1" applyFill="1" applyBorder="1" applyAlignment="1" applyProtection="1">
      <alignment vertical="center"/>
    </xf>
    <xf numFmtId="0" fontId="15" fillId="5" borderId="2" xfId="0" applyFont="1" applyFill="1" applyBorder="1" applyAlignment="1" applyProtection="1">
      <alignment horizontal="center" vertical="center"/>
    </xf>
    <xf numFmtId="0" fontId="15" fillId="5" borderId="9" xfId="0" applyFont="1" applyFill="1" applyBorder="1" applyAlignment="1" applyProtection="1">
      <alignment horizontal="center" vertical="center"/>
    </xf>
    <xf numFmtId="0" fontId="15" fillId="5" borderId="3" xfId="0" applyFont="1" applyFill="1" applyBorder="1" applyAlignment="1" applyProtection="1">
      <alignment horizontal="center" vertical="center"/>
    </xf>
    <xf numFmtId="0" fontId="15" fillId="5" borderId="8" xfId="0" applyFont="1" applyFill="1" applyBorder="1" applyAlignment="1" applyProtection="1">
      <alignment horizontal="center" vertical="center"/>
    </xf>
    <xf numFmtId="41" fontId="15" fillId="5" borderId="2" xfId="11" applyFont="1" applyFill="1" applyBorder="1" applyAlignment="1" applyProtection="1">
      <alignment horizontal="left" vertical="center"/>
    </xf>
    <xf numFmtId="41" fontId="15" fillId="5" borderId="9" xfId="11" applyFont="1" applyFill="1" applyBorder="1" applyAlignment="1" applyProtection="1">
      <alignment horizontal="left" vertical="center"/>
    </xf>
    <xf numFmtId="0" fontId="14" fillId="5" borderId="2" xfId="0" applyNumberFormat="1" applyFont="1" applyFill="1" applyBorder="1" applyAlignment="1" applyProtection="1">
      <alignment horizontal="center" vertical="center"/>
    </xf>
    <xf numFmtId="0" fontId="14" fillId="5" borderId="9" xfId="0" applyNumberFormat="1" applyFont="1" applyFill="1" applyBorder="1" applyAlignment="1" applyProtection="1">
      <alignment horizontal="center" vertical="center"/>
    </xf>
    <xf numFmtId="177" fontId="15" fillId="5" borderId="2" xfId="0" applyNumberFormat="1" applyFont="1" applyFill="1" applyBorder="1" applyAlignment="1" applyProtection="1">
      <alignment horizontal="center" vertical="center"/>
    </xf>
    <xf numFmtId="0" fontId="15" fillId="5" borderId="9" xfId="0" applyNumberFormat="1" applyFont="1" applyFill="1" applyBorder="1" applyAlignment="1" applyProtection="1">
      <alignment horizontal="center" vertical="center"/>
    </xf>
    <xf numFmtId="41" fontId="13" fillId="5" borderId="2" xfId="2" applyFont="1" applyFill="1" applyBorder="1" applyAlignment="1" applyProtection="1">
      <alignment vertical="center"/>
    </xf>
    <xf numFmtId="41" fontId="13" fillId="5" borderId="9" xfId="2" applyFont="1" applyFill="1" applyBorder="1" applyAlignment="1" applyProtection="1">
      <alignment vertical="center"/>
    </xf>
    <xf numFmtId="0" fontId="15" fillId="3" borderId="2" xfId="0" applyNumberFormat="1" applyFont="1" applyFill="1" applyBorder="1" applyAlignment="1" applyProtection="1">
      <alignment horizontal="center" vertical="center"/>
    </xf>
    <xf numFmtId="0" fontId="15" fillId="3" borderId="9" xfId="0" applyNumberFormat="1" applyFont="1" applyFill="1" applyBorder="1" applyAlignment="1" applyProtection="1">
      <alignment horizontal="center" vertical="center"/>
    </xf>
    <xf numFmtId="0" fontId="21" fillId="7" borderId="11" xfId="0" applyFont="1" applyFill="1" applyBorder="1" applyAlignment="1" applyProtection="1">
      <alignment horizontal="center" vertical="center"/>
    </xf>
    <xf numFmtId="0" fontId="21" fillId="7" borderId="12" xfId="0" applyFont="1" applyFill="1" applyBorder="1" applyAlignment="1" applyProtection="1">
      <alignment horizontal="center" vertical="center"/>
    </xf>
    <xf numFmtId="0" fontId="13" fillId="3" borderId="2" xfId="0" applyFont="1" applyFill="1" applyBorder="1" applyAlignment="1" applyProtection="1">
      <alignment horizontal="center" vertical="center"/>
    </xf>
    <xf numFmtId="0" fontId="13" fillId="3" borderId="9" xfId="0" applyFont="1" applyFill="1" applyBorder="1" applyAlignment="1" applyProtection="1">
      <alignment horizontal="center" vertical="center"/>
    </xf>
    <xf numFmtId="0" fontId="15" fillId="3" borderId="2" xfId="0" applyFont="1" applyFill="1" applyBorder="1" applyAlignment="1" applyProtection="1">
      <alignment horizontal="center" vertical="center"/>
    </xf>
    <xf numFmtId="0" fontId="15" fillId="3" borderId="9" xfId="0" applyFont="1" applyFill="1" applyBorder="1" applyAlignment="1" applyProtection="1">
      <alignment horizontal="center" vertical="center"/>
    </xf>
    <xf numFmtId="41" fontId="15" fillId="3" borderId="3" xfId="11" applyFont="1" applyFill="1" applyBorder="1" applyAlignment="1" applyProtection="1">
      <alignment horizontal="left" vertical="center"/>
    </xf>
    <xf numFmtId="41" fontId="15" fillId="3" borderId="8" xfId="11" applyFont="1" applyFill="1" applyBorder="1" applyAlignment="1" applyProtection="1">
      <alignment horizontal="left" vertical="center"/>
    </xf>
    <xf numFmtId="0" fontId="14" fillId="3" borderId="2" xfId="0" applyNumberFormat="1" applyFont="1" applyFill="1" applyBorder="1" applyAlignment="1" applyProtection="1">
      <alignment horizontal="center" vertical="center"/>
    </xf>
    <xf numFmtId="0" fontId="14" fillId="3" borderId="9" xfId="0" applyNumberFormat="1" applyFont="1" applyFill="1" applyBorder="1" applyAlignment="1" applyProtection="1">
      <alignment horizontal="center" vertical="center"/>
    </xf>
    <xf numFmtId="0" fontId="15" fillId="3" borderId="10" xfId="0" applyNumberFormat="1" applyFont="1" applyFill="1" applyBorder="1" applyAlignment="1" applyProtection="1">
      <alignment horizontal="center" vertical="center"/>
    </xf>
    <xf numFmtId="41" fontId="15" fillId="3" borderId="12" xfId="11" applyFont="1" applyFill="1" applyBorder="1" applyAlignment="1" applyProtection="1">
      <alignment horizontal="left" vertical="center"/>
    </xf>
    <xf numFmtId="41" fontId="13" fillId="3" borderId="10" xfId="2" applyFont="1" applyFill="1" applyBorder="1" applyAlignment="1" applyProtection="1">
      <alignment vertical="center"/>
    </xf>
    <xf numFmtId="0" fontId="21" fillId="7" borderId="6" xfId="0" applyFont="1" applyFill="1" applyBorder="1" applyAlignment="1" applyProtection="1">
      <alignment horizontal="center" vertical="center"/>
    </xf>
    <xf numFmtId="0" fontId="21" fillId="7" borderId="3" xfId="0" applyFont="1" applyFill="1" applyBorder="1" applyAlignment="1" applyProtection="1">
      <alignment horizontal="center" vertical="center"/>
    </xf>
    <xf numFmtId="41" fontId="15" fillId="3" borderId="2" xfId="0" applyNumberFormat="1" applyFont="1" applyFill="1" applyBorder="1" applyAlignment="1" applyProtection="1">
      <alignment horizontal="center" vertical="center"/>
    </xf>
    <xf numFmtId="41" fontId="13" fillId="3" borderId="1" xfId="2" applyFont="1" applyFill="1" applyBorder="1" applyAlignment="1" applyProtection="1">
      <alignment vertical="center"/>
    </xf>
    <xf numFmtId="41" fontId="13" fillId="3" borderId="8" xfId="2" applyFont="1" applyFill="1" applyBorder="1" applyAlignment="1" applyProtection="1">
      <alignment vertical="center"/>
    </xf>
    <xf numFmtId="0" fontId="21" fillId="7" borderId="0" xfId="0" applyFont="1" applyFill="1" applyBorder="1" applyAlignment="1" applyProtection="1">
      <alignment horizontal="center" vertical="center"/>
    </xf>
    <xf numFmtId="0" fontId="13" fillId="3" borderId="10" xfId="0" applyFont="1" applyFill="1" applyBorder="1" applyAlignment="1" applyProtection="1">
      <alignment horizontal="center" vertical="center"/>
    </xf>
    <xf numFmtId="49" fontId="18" fillId="6" borderId="0" xfId="1" applyNumberFormat="1" applyFont="1" applyFill="1" applyAlignment="1">
      <alignment horizontal="center" vertical="center"/>
    </xf>
    <xf numFmtId="41" fontId="20" fillId="4" borderId="13" xfId="11" applyFont="1" applyFill="1" applyBorder="1" applyAlignment="1" applyProtection="1">
      <alignment horizontal="center" vertical="center"/>
    </xf>
    <xf numFmtId="41" fontId="20" fillId="4" borderId="14" xfId="11" applyFont="1" applyFill="1" applyBorder="1" applyAlignment="1" applyProtection="1">
      <alignment horizontal="center" vertical="center"/>
    </xf>
    <xf numFmtId="41" fontId="13" fillId="3" borderId="10" xfId="11" applyFont="1" applyFill="1" applyBorder="1" applyAlignment="1" applyProtection="1">
      <alignment vertical="center"/>
    </xf>
    <xf numFmtId="41" fontId="13" fillId="3" borderId="9" xfId="11" applyFont="1" applyFill="1" applyBorder="1" applyAlignment="1" applyProtection="1">
      <alignment vertical="center"/>
    </xf>
    <xf numFmtId="41" fontId="13" fillId="5" borderId="2" xfId="11" applyFont="1" applyFill="1" applyBorder="1" applyAlignment="1" applyProtection="1">
      <alignment vertical="center"/>
    </xf>
    <xf numFmtId="41" fontId="13" fillId="5" borderId="9" xfId="11" applyFont="1" applyFill="1" applyBorder="1" applyAlignment="1" applyProtection="1">
      <alignment vertical="center"/>
    </xf>
    <xf numFmtId="0" fontId="9" fillId="7" borderId="6" xfId="0" applyFont="1" applyFill="1" applyBorder="1" applyAlignment="1" applyProtection="1">
      <alignment horizontal="center" vertical="center"/>
    </xf>
    <xf numFmtId="0" fontId="9" fillId="7" borderId="3" xfId="0" applyFont="1" applyFill="1" applyBorder="1" applyAlignment="1" applyProtection="1">
      <alignment horizontal="center" vertical="center"/>
    </xf>
    <xf numFmtId="0" fontId="9" fillId="7" borderId="7" xfId="0" applyFont="1" applyFill="1" applyBorder="1" applyAlignment="1" applyProtection="1">
      <alignment horizontal="center" vertical="center"/>
    </xf>
    <xf numFmtId="0" fontId="9" fillId="7" borderId="8" xfId="0" applyFont="1" applyFill="1" applyBorder="1" applyAlignment="1" applyProtection="1">
      <alignment horizontal="center" vertical="center"/>
    </xf>
    <xf numFmtId="0" fontId="13" fillId="3" borderId="0" xfId="0" applyFont="1" applyFill="1" applyBorder="1" applyAlignment="1" applyProtection="1">
      <alignment horizontal="center" vertical="center"/>
    </xf>
    <xf numFmtId="0" fontId="13" fillId="3" borderId="8" xfId="0" applyFont="1" applyFill="1" applyBorder="1" applyAlignment="1" applyProtection="1">
      <alignment horizontal="center" vertical="center"/>
    </xf>
    <xf numFmtId="0" fontId="15" fillId="3" borderId="12" xfId="0" applyFont="1" applyFill="1" applyBorder="1" applyAlignment="1" applyProtection="1">
      <alignment horizontal="center" vertical="center"/>
    </xf>
    <xf numFmtId="0" fontId="15" fillId="3" borderId="8" xfId="0" applyFont="1" applyFill="1" applyBorder="1" applyAlignment="1" applyProtection="1">
      <alignment horizontal="center" vertical="center"/>
    </xf>
    <xf numFmtId="41" fontId="15" fillId="3" borderId="10" xfId="11" applyFont="1" applyFill="1" applyBorder="1" applyAlignment="1" applyProtection="1">
      <alignment horizontal="left" vertical="center"/>
    </xf>
    <xf numFmtId="41" fontId="15" fillId="3" borderId="9" xfId="11" applyFont="1" applyFill="1" applyBorder="1" applyAlignment="1" applyProtection="1">
      <alignment horizontal="left" vertical="center"/>
    </xf>
    <xf numFmtId="0" fontId="14" fillId="3" borderId="10" xfId="0" applyNumberFormat="1" applyFont="1" applyFill="1" applyBorder="1" applyAlignment="1" applyProtection="1">
      <alignment horizontal="center" vertical="center"/>
    </xf>
    <xf numFmtId="41" fontId="13" fillId="3" borderId="2" xfId="11" applyFont="1" applyFill="1" applyBorder="1" applyAlignment="1" applyProtection="1">
      <alignment vertical="center"/>
    </xf>
    <xf numFmtId="0" fontId="13" fillId="3" borderId="12" xfId="0" applyFont="1" applyFill="1" applyBorder="1" applyAlignment="1" applyProtection="1">
      <alignment horizontal="center" vertical="center"/>
    </xf>
    <xf numFmtId="0" fontId="8" fillId="7" borderId="11" xfId="0" applyFont="1" applyFill="1" applyBorder="1" applyAlignment="1" applyProtection="1">
      <alignment horizontal="center" vertical="center"/>
    </xf>
    <xf numFmtId="0" fontId="8" fillId="7" borderId="12" xfId="0" applyFont="1" applyFill="1" applyBorder="1" applyAlignment="1" applyProtection="1">
      <alignment horizontal="center" vertical="center"/>
    </xf>
    <xf numFmtId="0" fontId="13" fillId="3" borderId="1" xfId="0" applyFont="1" applyFill="1" applyBorder="1" applyAlignment="1" applyProtection="1">
      <alignment horizontal="center" vertical="center"/>
    </xf>
    <xf numFmtId="0" fontId="15" fillId="3" borderId="3" xfId="0" applyFont="1" applyFill="1" applyBorder="1" applyAlignment="1" applyProtection="1">
      <alignment horizontal="center" vertical="center"/>
    </xf>
    <xf numFmtId="41" fontId="15" fillId="3" borderId="2" xfId="11" applyFont="1" applyFill="1" applyBorder="1" applyAlignment="1" applyProtection="1">
      <alignment horizontal="left" vertical="center"/>
    </xf>
    <xf numFmtId="41" fontId="13" fillId="3" borderId="1" xfId="11" applyFont="1" applyFill="1" applyBorder="1" applyAlignment="1" applyProtection="1">
      <alignment vertical="center"/>
    </xf>
    <xf numFmtId="41" fontId="13" fillId="3" borderId="8" xfId="11" applyFont="1" applyFill="1" applyBorder="1" applyAlignment="1" applyProtection="1">
      <alignment vertical="center"/>
    </xf>
    <xf numFmtId="177" fontId="15" fillId="3" borderId="2" xfId="0" applyNumberFormat="1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7" fillId="3" borderId="9" xfId="0" applyFont="1" applyFill="1" applyBorder="1" applyAlignment="1" applyProtection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42" fontId="8" fillId="3" borderId="2" xfId="0" applyNumberFormat="1" applyFont="1" applyFill="1" applyBorder="1" applyAlignment="1" applyProtection="1">
      <alignment horizontal="left" vertical="center"/>
    </xf>
    <xf numFmtId="42" fontId="8" fillId="3" borderId="9" xfId="0" applyNumberFormat="1" applyFont="1" applyFill="1" applyBorder="1" applyAlignment="1" applyProtection="1">
      <alignment horizontal="left" vertical="center"/>
    </xf>
    <xf numFmtId="41" fontId="8" fillId="7" borderId="7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177" fontId="8" fillId="3" borderId="2" xfId="0" applyNumberFormat="1" applyFont="1" applyFill="1" applyBorder="1" applyAlignment="1" applyProtection="1">
      <alignment horizontal="center" vertical="center"/>
    </xf>
    <xf numFmtId="41" fontId="8" fillId="3" borderId="2" xfId="2" applyFont="1" applyFill="1" applyBorder="1" applyAlignment="1" applyProtection="1">
      <alignment horizontal="center" vertical="center"/>
    </xf>
    <xf numFmtId="41" fontId="8" fillId="3" borderId="9" xfId="2" applyFont="1" applyFill="1" applyBorder="1" applyAlignment="1" applyProtection="1">
      <alignment horizontal="center" vertical="center"/>
    </xf>
    <xf numFmtId="41" fontId="9" fillId="5" borderId="2" xfId="2" applyFont="1" applyFill="1" applyBorder="1" applyAlignment="1" applyProtection="1">
      <alignment horizontal="center" vertical="center"/>
    </xf>
    <xf numFmtId="41" fontId="9" fillId="5" borderId="9" xfId="2" applyFont="1" applyFill="1" applyBorder="1" applyAlignment="1" applyProtection="1">
      <alignment horizontal="center" vertical="center"/>
    </xf>
    <xf numFmtId="177" fontId="9" fillId="5" borderId="2" xfId="0" applyNumberFormat="1" applyFont="1" applyFill="1" applyBorder="1" applyAlignment="1" applyProtection="1">
      <alignment horizontal="center" vertical="center"/>
    </xf>
    <xf numFmtId="177" fontId="9" fillId="5" borderId="9" xfId="0" applyNumberFormat="1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horizontal="left" vertical="center"/>
    </xf>
    <xf numFmtId="42" fontId="8" fillId="5" borderId="9" xfId="0" applyNumberFormat="1" applyFont="1" applyFill="1" applyBorder="1" applyAlignment="1" applyProtection="1">
      <alignment horizontal="left" vertical="center"/>
    </xf>
    <xf numFmtId="177" fontId="8" fillId="3" borderId="2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41" fontId="0" fillId="0" borderId="9" xfId="2" applyFont="1" applyFill="1" applyBorder="1" applyAlignment="1" applyProtection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42" fontId="8" fillId="3" borderId="2" xfId="0" applyNumberFormat="1" applyFont="1" applyFill="1" applyBorder="1" applyAlignment="1">
      <alignment horizontal="left" vertical="center"/>
    </xf>
    <xf numFmtId="42" fontId="8" fillId="3" borderId="9" xfId="0" applyNumberFormat="1" applyFont="1" applyFill="1" applyBorder="1" applyAlignment="1">
      <alignment horizontal="left" vertical="center"/>
    </xf>
    <xf numFmtId="49" fontId="10" fillId="6" borderId="0" xfId="1" applyNumberFormat="1" applyFont="1" applyFill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13" xfId="2" applyFont="1" applyFill="1" applyBorder="1" applyAlignment="1" applyProtection="1">
      <alignment horizontal="center" vertical="center"/>
    </xf>
    <xf numFmtId="41" fontId="8" fillId="7" borderId="14" xfId="2" applyFont="1" applyFill="1" applyBorder="1" applyAlignment="1" applyProtection="1">
      <alignment horizontal="center" vertical="center"/>
    </xf>
    <xf numFmtId="41" fontId="8" fillId="3" borderId="5" xfId="2" applyFont="1" applyFill="1" applyBorder="1" applyAlignment="1" applyProtection="1">
      <alignment horizontal="center" vertical="center"/>
    </xf>
    <xf numFmtId="41" fontId="0" fillId="0" borderId="5" xfId="2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 vertical="center"/>
    </xf>
    <xf numFmtId="42" fontId="8" fillId="3" borderId="5" xfId="0" applyNumberFormat="1" applyFont="1" applyFill="1" applyBorder="1" applyAlignment="1" applyProtection="1">
      <alignment horizontal="left" vertical="center"/>
    </xf>
    <xf numFmtId="177" fontId="8" fillId="3" borderId="5" xfId="0" applyNumberFormat="1" applyFont="1" applyFill="1" applyBorder="1" applyAlignment="1" applyProtection="1">
      <alignment horizontal="center" vertical="center"/>
    </xf>
    <xf numFmtId="0" fontId="8" fillId="7" borderId="6" xfId="0" applyFont="1" applyFill="1" applyBorder="1" applyAlignment="1" applyProtection="1">
      <alignment horizontal="center" vertical="center"/>
    </xf>
    <xf numFmtId="0" fontId="8" fillId="7" borderId="3" xfId="0" applyFont="1" applyFill="1" applyBorder="1" applyAlignment="1" applyProtection="1">
      <alignment horizontal="center" vertical="center"/>
    </xf>
    <xf numFmtId="41" fontId="8" fillId="3" borderId="10" xfId="2" applyFont="1" applyFill="1" applyBorder="1" applyAlignment="1" applyProtection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</xf>
    <xf numFmtId="42" fontId="8" fillId="3" borderId="10" xfId="0" applyNumberFormat="1" applyFont="1" applyFill="1" applyBorder="1" applyAlignment="1" applyProtection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</cellXfs>
  <cellStyles count="13"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11"/>
    <cellStyle name="쉼표 [0] 5" xfId="10"/>
    <cellStyle name="표준" xfId="0" builtinId="0"/>
    <cellStyle name="표준 2" xfId="6"/>
    <cellStyle name="표준 2 2" xfId="7"/>
    <cellStyle name="표준 2 2 2" xfId="12"/>
    <cellStyle name="표준 3" xfId="9"/>
    <cellStyle name="표준_2009년 예산(안)_20081030_2009년 예산 명동_3450백만원_ver0304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46"/>
  <sheetViews>
    <sheetView tabSelected="1" workbookViewId="0">
      <selection activeCell="D4" sqref="D4"/>
    </sheetView>
  </sheetViews>
  <sheetFormatPr defaultColWidth="16.1640625" defaultRowHeight="13.5" x14ac:dyDescent="0.25"/>
  <cols>
    <col min="1" max="1" width="1" style="82" customWidth="1"/>
    <col min="2" max="3" width="15.83203125" style="82" customWidth="1"/>
    <col min="4" max="4" width="64" style="82" customWidth="1"/>
    <col min="5" max="5" width="43.83203125" style="82" customWidth="1"/>
    <col min="6" max="6" width="43.6640625" style="82" customWidth="1"/>
    <col min="7" max="8" width="6.83203125" style="82" customWidth="1"/>
    <col min="9" max="9" width="12.83203125" style="84" customWidth="1"/>
    <col min="10" max="10" width="12.83203125" style="85" customWidth="1"/>
    <col min="11" max="11" width="4.33203125" style="82" bestFit="1" customWidth="1"/>
    <col min="12" max="256" width="16.1640625" style="82"/>
    <col min="257" max="257" width="1" style="82" customWidth="1"/>
    <col min="258" max="259" width="15.83203125" style="82" customWidth="1"/>
    <col min="260" max="260" width="64" style="82" customWidth="1"/>
    <col min="261" max="261" width="43.83203125" style="82" customWidth="1"/>
    <col min="262" max="262" width="43.6640625" style="82" customWidth="1"/>
    <col min="263" max="264" width="6.83203125" style="82" customWidth="1"/>
    <col min="265" max="266" width="12.83203125" style="82" customWidth="1"/>
    <col min="267" max="267" width="4.33203125" style="82" bestFit="1" customWidth="1"/>
    <col min="268" max="512" width="16.1640625" style="82"/>
    <col min="513" max="513" width="1" style="82" customWidth="1"/>
    <col min="514" max="515" width="15.83203125" style="82" customWidth="1"/>
    <col min="516" max="516" width="64" style="82" customWidth="1"/>
    <col min="517" max="517" width="43.83203125" style="82" customWidth="1"/>
    <col min="518" max="518" width="43.6640625" style="82" customWidth="1"/>
    <col min="519" max="520" width="6.83203125" style="82" customWidth="1"/>
    <col min="521" max="522" width="12.83203125" style="82" customWidth="1"/>
    <col min="523" max="523" width="4.33203125" style="82" bestFit="1" customWidth="1"/>
    <col min="524" max="768" width="16.1640625" style="82"/>
    <col min="769" max="769" width="1" style="82" customWidth="1"/>
    <col min="770" max="771" width="15.83203125" style="82" customWidth="1"/>
    <col min="772" max="772" width="64" style="82" customWidth="1"/>
    <col min="773" max="773" width="43.83203125" style="82" customWidth="1"/>
    <col min="774" max="774" width="43.6640625" style="82" customWidth="1"/>
    <col min="775" max="776" width="6.83203125" style="82" customWidth="1"/>
    <col min="777" max="778" width="12.83203125" style="82" customWidth="1"/>
    <col min="779" max="779" width="4.33203125" style="82" bestFit="1" customWidth="1"/>
    <col min="780" max="1024" width="16.1640625" style="82"/>
    <col min="1025" max="1025" width="1" style="82" customWidth="1"/>
    <col min="1026" max="1027" width="15.83203125" style="82" customWidth="1"/>
    <col min="1028" max="1028" width="64" style="82" customWidth="1"/>
    <col min="1029" max="1029" width="43.83203125" style="82" customWidth="1"/>
    <col min="1030" max="1030" width="43.6640625" style="82" customWidth="1"/>
    <col min="1031" max="1032" width="6.83203125" style="82" customWidth="1"/>
    <col min="1033" max="1034" width="12.83203125" style="82" customWidth="1"/>
    <col min="1035" max="1035" width="4.33203125" style="82" bestFit="1" customWidth="1"/>
    <col min="1036" max="1280" width="16.1640625" style="82"/>
    <col min="1281" max="1281" width="1" style="82" customWidth="1"/>
    <col min="1282" max="1283" width="15.83203125" style="82" customWidth="1"/>
    <col min="1284" max="1284" width="64" style="82" customWidth="1"/>
    <col min="1285" max="1285" width="43.83203125" style="82" customWidth="1"/>
    <col min="1286" max="1286" width="43.6640625" style="82" customWidth="1"/>
    <col min="1287" max="1288" width="6.83203125" style="82" customWidth="1"/>
    <col min="1289" max="1290" width="12.83203125" style="82" customWidth="1"/>
    <col min="1291" max="1291" width="4.33203125" style="82" bestFit="1" customWidth="1"/>
    <col min="1292" max="1536" width="16.1640625" style="82"/>
    <col min="1537" max="1537" width="1" style="82" customWidth="1"/>
    <col min="1538" max="1539" width="15.83203125" style="82" customWidth="1"/>
    <col min="1540" max="1540" width="64" style="82" customWidth="1"/>
    <col min="1541" max="1541" width="43.83203125" style="82" customWidth="1"/>
    <col min="1542" max="1542" width="43.6640625" style="82" customWidth="1"/>
    <col min="1543" max="1544" width="6.83203125" style="82" customWidth="1"/>
    <col min="1545" max="1546" width="12.83203125" style="82" customWidth="1"/>
    <col min="1547" max="1547" width="4.33203125" style="82" bestFit="1" customWidth="1"/>
    <col min="1548" max="1792" width="16.1640625" style="82"/>
    <col min="1793" max="1793" width="1" style="82" customWidth="1"/>
    <col min="1794" max="1795" width="15.83203125" style="82" customWidth="1"/>
    <col min="1796" max="1796" width="64" style="82" customWidth="1"/>
    <col min="1797" max="1797" width="43.83203125" style="82" customWidth="1"/>
    <col min="1798" max="1798" width="43.6640625" style="82" customWidth="1"/>
    <col min="1799" max="1800" width="6.83203125" style="82" customWidth="1"/>
    <col min="1801" max="1802" width="12.83203125" style="82" customWidth="1"/>
    <col min="1803" max="1803" width="4.33203125" style="82" bestFit="1" customWidth="1"/>
    <col min="1804" max="2048" width="16.1640625" style="82"/>
    <col min="2049" max="2049" width="1" style="82" customWidth="1"/>
    <col min="2050" max="2051" width="15.83203125" style="82" customWidth="1"/>
    <col min="2052" max="2052" width="64" style="82" customWidth="1"/>
    <col min="2053" max="2053" width="43.83203125" style="82" customWidth="1"/>
    <col min="2054" max="2054" width="43.6640625" style="82" customWidth="1"/>
    <col min="2055" max="2056" width="6.83203125" style="82" customWidth="1"/>
    <col min="2057" max="2058" width="12.83203125" style="82" customWidth="1"/>
    <col min="2059" max="2059" width="4.33203125" style="82" bestFit="1" customWidth="1"/>
    <col min="2060" max="2304" width="16.1640625" style="82"/>
    <col min="2305" max="2305" width="1" style="82" customWidth="1"/>
    <col min="2306" max="2307" width="15.83203125" style="82" customWidth="1"/>
    <col min="2308" max="2308" width="64" style="82" customWidth="1"/>
    <col min="2309" max="2309" width="43.83203125" style="82" customWidth="1"/>
    <col min="2310" max="2310" width="43.6640625" style="82" customWidth="1"/>
    <col min="2311" max="2312" width="6.83203125" style="82" customWidth="1"/>
    <col min="2313" max="2314" width="12.83203125" style="82" customWidth="1"/>
    <col min="2315" max="2315" width="4.33203125" style="82" bestFit="1" customWidth="1"/>
    <col min="2316" max="2560" width="16.1640625" style="82"/>
    <col min="2561" max="2561" width="1" style="82" customWidth="1"/>
    <col min="2562" max="2563" width="15.83203125" style="82" customWidth="1"/>
    <col min="2564" max="2564" width="64" style="82" customWidth="1"/>
    <col min="2565" max="2565" width="43.83203125" style="82" customWidth="1"/>
    <col min="2566" max="2566" width="43.6640625" style="82" customWidth="1"/>
    <col min="2567" max="2568" width="6.83203125" style="82" customWidth="1"/>
    <col min="2569" max="2570" width="12.83203125" style="82" customWidth="1"/>
    <col min="2571" max="2571" width="4.33203125" style="82" bestFit="1" customWidth="1"/>
    <col min="2572" max="2816" width="16.1640625" style="82"/>
    <col min="2817" max="2817" width="1" style="82" customWidth="1"/>
    <col min="2818" max="2819" width="15.83203125" style="82" customWidth="1"/>
    <col min="2820" max="2820" width="64" style="82" customWidth="1"/>
    <col min="2821" max="2821" width="43.83203125" style="82" customWidth="1"/>
    <col min="2822" max="2822" width="43.6640625" style="82" customWidth="1"/>
    <col min="2823" max="2824" width="6.83203125" style="82" customWidth="1"/>
    <col min="2825" max="2826" width="12.83203125" style="82" customWidth="1"/>
    <col min="2827" max="2827" width="4.33203125" style="82" bestFit="1" customWidth="1"/>
    <col min="2828" max="3072" width="16.1640625" style="82"/>
    <col min="3073" max="3073" width="1" style="82" customWidth="1"/>
    <col min="3074" max="3075" width="15.83203125" style="82" customWidth="1"/>
    <col min="3076" max="3076" width="64" style="82" customWidth="1"/>
    <col min="3077" max="3077" width="43.83203125" style="82" customWidth="1"/>
    <col min="3078" max="3078" width="43.6640625" style="82" customWidth="1"/>
    <col min="3079" max="3080" width="6.83203125" style="82" customWidth="1"/>
    <col min="3081" max="3082" width="12.83203125" style="82" customWidth="1"/>
    <col min="3083" max="3083" width="4.33203125" style="82" bestFit="1" customWidth="1"/>
    <col min="3084" max="3328" width="16.1640625" style="82"/>
    <col min="3329" max="3329" width="1" style="82" customWidth="1"/>
    <col min="3330" max="3331" width="15.83203125" style="82" customWidth="1"/>
    <col min="3332" max="3332" width="64" style="82" customWidth="1"/>
    <col min="3333" max="3333" width="43.83203125" style="82" customWidth="1"/>
    <col min="3334" max="3334" width="43.6640625" style="82" customWidth="1"/>
    <col min="3335" max="3336" width="6.83203125" style="82" customWidth="1"/>
    <col min="3337" max="3338" width="12.83203125" style="82" customWidth="1"/>
    <col min="3339" max="3339" width="4.33203125" style="82" bestFit="1" customWidth="1"/>
    <col min="3340" max="3584" width="16.1640625" style="82"/>
    <col min="3585" max="3585" width="1" style="82" customWidth="1"/>
    <col min="3586" max="3587" width="15.83203125" style="82" customWidth="1"/>
    <col min="3588" max="3588" width="64" style="82" customWidth="1"/>
    <col min="3589" max="3589" width="43.83203125" style="82" customWidth="1"/>
    <col min="3590" max="3590" width="43.6640625" style="82" customWidth="1"/>
    <col min="3591" max="3592" width="6.83203125" style="82" customWidth="1"/>
    <col min="3593" max="3594" width="12.83203125" style="82" customWidth="1"/>
    <col min="3595" max="3595" width="4.33203125" style="82" bestFit="1" customWidth="1"/>
    <col min="3596" max="3840" width="16.1640625" style="82"/>
    <col min="3841" max="3841" width="1" style="82" customWidth="1"/>
    <col min="3842" max="3843" width="15.83203125" style="82" customWidth="1"/>
    <col min="3844" max="3844" width="64" style="82" customWidth="1"/>
    <col min="3845" max="3845" width="43.83203125" style="82" customWidth="1"/>
    <col min="3846" max="3846" width="43.6640625" style="82" customWidth="1"/>
    <col min="3847" max="3848" width="6.83203125" style="82" customWidth="1"/>
    <col min="3849" max="3850" width="12.83203125" style="82" customWidth="1"/>
    <col min="3851" max="3851" width="4.33203125" style="82" bestFit="1" customWidth="1"/>
    <col min="3852" max="4096" width="16.1640625" style="82"/>
    <col min="4097" max="4097" width="1" style="82" customWidth="1"/>
    <col min="4098" max="4099" width="15.83203125" style="82" customWidth="1"/>
    <col min="4100" max="4100" width="64" style="82" customWidth="1"/>
    <col min="4101" max="4101" width="43.83203125" style="82" customWidth="1"/>
    <col min="4102" max="4102" width="43.6640625" style="82" customWidth="1"/>
    <col min="4103" max="4104" width="6.83203125" style="82" customWidth="1"/>
    <col min="4105" max="4106" width="12.83203125" style="82" customWidth="1"/>
    <col min="4107" max="4107" width="4.33203125" style="82" bestFit="1" customWidth="1"/>
    <col min="4108" max="4352" width="16.1640625" style="82"/>
    <col min="4353" max="4353" width="1" style="82" customWidth="1"/>
    <col min="4354" max="4355" width="15.83203125" style="82" customWidth="1"/>
    <col min="4356" max="4356" width="64" style="82" customWidth="1"/>
    <col min="4357" max="4357" width="43.83203125" style="82" customWidth="1"/>
    <col min="4358" max="4358" width="43.6640625" style="82" customWidth="1"/>
    <col min="4359" max="4360" width="6.83203125" style="82" customWidth="1"/>
    <col min="4361" max="4362" width="12.83203125" style="82" customWidth="1"/>
    <col min="4363" max="4363" width="4.33203125" style="82" bestFit="1" customWidth="1"/>
    <col min="4364" max="4608" width="16.1640625" style="82"/>
    <col min="4609" max="4609" width="1" style="82" customWidth="1"/>
    <col min="4610" max="4611" width="15.83203125" style="82" customWidth="1"/>
    <col min="4612" max="4612" width="64" style="82" customWidth="1"/>
    <col min="4613" max="4613" width="43.83203125" style="82" customWidth="1"/>
    <col min="4614" max="4614" width="43.6640625" style="82" customWidth="1"/>
    <col min="4615" max="4616" width="6.83203125" style="82" customWidth="1"/>
    <col min="4617" max="4618" width="12.83203125" style="82" customWidth="1"/>
    <col min="4619" max="4619" width="4.33203125" style="82" bestFit="1" customWidth="1"/>
    <col min="4620" max="4864" width="16.1640625" style="82"/>
    <col min="4865" max="4865" width="1" style="82" customWidth="1"/>
    <col min="4866" max="4867" width="15.83203125" style="82" customWidth="1"/>
    <col min="4868" max="4868" width="64" style="82" customWidth="1"/>
    <col min="4869" max="4869" width="43.83203125" style="82" customWidth="1"/>
    <col min="4870" max="4870" width="43.6640625" style="82" customWidth="1"/>
    <col min="4871" max="4872" width="6.83203125" style="82" customWidth="1"/>
    <col min="4873" max="4874" width="12.83203125" style="82" customWidth="1"/>
    <col min="4875" max="4875" width="4.33203125" style="82" bestFit="1" customWidth="1"/>
    <col min="4876" max="5120" width="16.1640625" style="82"/>
    <col min="5121" max="5121" width="1" style="82" customWidth="1"/>
    <col min="5122" max="5123" width="15.83203125" style="82" customWidth="1"/>
    <col min="5124" max="5124" width="64" style="82" customWidth="1"/>
    <col min="5125" max="5125" width="43.83203125" style="82" customWidth="1"/>
    <col min="5126" max="5126" width="43.6640625" style="82" customWidth="1"/>
    <col min="5127" max="5128" width="6.83203125" style="82" customWidth="1"/>
    <col min="5129" max="5130" width="12.83203125" style="82" customWidth="1"/>
    <col min="5131" max="5131" width="4.33203125" style="82" bestFit="1" customWidth="1"/>
    <col min="5132" max="5376" width="16.1640625" style="82"/>
    <col min="5377" max="5377" width="1" style="82" customWidth="1"/>
    <col min="5378" max="5379" width="15.83203125" style="82" customWidth="1"/>
    <col min="5380" max="5380" width="64" style="82" customWidth="1"/>
    <col min="5381" max="5381" width="43.83203125" style="82" customWidth="1"/>
    <col min="5382" max="5382" width="43.6640625" style="82" customWidth="1"/>
    <col min="5383" max="5384" width="6.83203125" style="82" customWidth="1"/>
    <col min="5385" max="5386" width="12.83203125" style="82" customWidth="1"/>
    <col min="5387" max="5387" width="4.33203125" style="82" bestFit="1" customWidth="1"/>
    <col min="5388" max="5632" width="16.1640625" style="82"/>
    <col min="5633" max="5633" width="1" style="82" customWidth="1"/>
    <col min="5634" max="5635" width="15.83203125" style="82" customWidth="1"/>
    <col min="5636" max="5636" width="64" style="82" customWidth="1"/>
    <col min="5637" max="5637" width="43.83203125" style="82" customWidth="1"/>
    <col min="5638" max="5638" width="43.6640625" style="82" customWidth="1"/>
    <col min="5639" max="5640" width="6.83203125" style="82" customWidth="1"/>
    <col min="5641" max="5642" width="12.83203125" style="82" customWidth="1"/>
    <col min="5643" max="5643" width="4.33203125" style="82" bestFit="1" customWidth="1"/>
    <col min="5644" max="5888" width="16.1640625" style="82"/>
    <col min="5889" max="5889" width="1" style="82" customWidth="1"/>
    <col min="5890" max="5891" width="15.83203125" style="82" customWidth="1"/>
    <col min="5892" max="5892" width="64" style="82" customWidth="1"/>
    <col min="5893" max="5893" width="43.83203125" style="82" customWidth="1"/>
    <col min="5894" max="5894" width="43.6640625" style="82" customWidth="1"/>
    <col min="5895" max="5896" width="6.83203125" style="82" customWidth="1"/>
    <col min="5897" max="5898" width="12.83203125" style="82" customWidth="1"/>
    <col min="5899" max="5899" width="4.33203125" style="82" bestFit="1" customWidth="1"/>
    <col min="5900" max="6144" width="16.1640625" style="82"/>
    <col min="6145" max="6145" width="1" style="82" customWidth="1"/>
    <col min="6146" max="6147" width="15.83203125" style="82" customWidth="1"/>
    <col min="6148" max="6148" width="64" style="82" customWidth="1"/>
    <col min="6149" max="6149" width="43.83203125" style="82" customWidth="1"/>
    <col min="6150" max="6150" width="43.6640625" style="82" customWidth="1"/>
    <col min="6151" max="6152" width="6.83203125" style="82" customWidth="1"/>
    <col min="6153" max="6154" width="12.83203125" style="82" customWidth="1"/>
    <col min="6155" max="6155" width="4.33203125" style="82" bestFit="1" customWidth="1"/>
    <col min="6156" max="6400" width="16.1640625" style="82"/>
    <col min="6401" max="6401" width="1" style="82" customWidth="1"/>
    <col min="6402" max="6403" width="15.83203125" style="82" customWidth="1"/>
    <col min="6404" max="6404" width="64" style="82" customWidth="1"/>
    <col min="6405" max="6405" width="43.83203125" style="82" customWidth="1"/>
    <col min="6406" max="6406" width="43.6640625" style="82" customWidth="1"/>
    <col min="6407" max="6408" width="6.83203125" style="82" customWidth="1"/>
    <col min="6409" max="6410" width="12.83203125" style="82" customWidth="1"/>
    <col min="6411" max="6411" width="4.33203125" style="82" bestFit="1" customWidth="1"/>
    <col min="6412" max="6656" width="16.1640625" style="82"/>
    <col min="6657" max="6657" width="1" style="82" customWidth="1"/>
    <col min="6658" max="6659" width="15.83203125" style="82" customWidth="1"/>
    <col min="6660" max="6660" width="64" style="82" customWidth="1"/>
    <col min="6661" max="6661" width="43.83203125" style="82" customWidth="1"/>
    <col min="6662" max="6662" width="43.6640625" style="82" customWidth="1"/>
    <col min="6663" max="6664" width="6.83203125" style="82" customWidth="1"/>
    <col min="6665" max="6666" width="12.83203125" style="82" customWidth="1"/>
    <col min="6667" max="6667" width="4.33203125" style="82" bestFit="1" customWidth="1"/>
    <col min="6668" max="6912" width="16.1640625" style="82"/>
    <col min="6913" max="6913" width="1" style="82" customWidth="1"/>
    <col min="6914" max="6915" width="15.83203125" style="82" customWidth="1"/>
    <col min="6916" max="6916" width="64" style="82" customWidth="1"/>
    <col min="6917" max="6917" width="43.83203125" style="82" customWidth="1"/>
    <col min="6918" max="6918" width="43.6640625" style="82" customWidth="1"/>
    <col min="6919" max="6920" width="6.83203125" style="82" customWidth="1"/>
    <col min="6921" max="6922" width="12.83203125" style="82" customWidth="1"/>
    <col min="6923" max="6923" width="4.33203125" style="82" bestFit="1" customWidth="1"/>
    <col min="6924" max="7168" width="16.1640625" style="82"/>
    <col min="7169" max="7169" width="1" style="82" customWidth="1"/>
    <col min="7170" max="7171" width="15.83203125" style="82" customWidth="1"/>
    <col min="7172" max="7172" width="64" style="82" customWidth="1"/>
    <col min="7173" max="7173" width="43.83203125" style="82" customWidth="1"/>
    <col min="7174" max="7174" width="43.6640625" style="82" customWidth="1"/>
    <col min="7175" max="7176" width="6.83203125" style="82" customWidth="1"/>
    <col min="7177" max="7178" width="12.83203125" style="82" customWidth="1"/>
    <col min="7179" max="7179" width="4.33203125" style="82" bestFit="1" customWidth="1"/>
    <col min="7180" max="7424" width="16.1640625" style="82"/>
    <col min="7425" max="7425" width="1" style="82" customWidth="1"/>
    <col min="7426" max="7427" width="15.83203125" style="82" customWidth="1"/>
    <col min="7428" max="7428" width="64" style="82" customWidth="1"/>
    <col min="7429" max="7429" width="43.83203125" style="82" customWidth="1"/>
    <col min="7430" max="7430" width="43.6640625" style="82" customWidth="1"/>
    <col min="7431" max="7432" width="6.83203125" style="82" customWidth="1"/>
    <col min="7433" max="7434" width="12.83203125" style="82" customWidth="1"/>
    <col min="7435" max="7435" width="4.33203125" style="82" bestFit="1" customWidth="1"/>
    <col min="7436" max="7680" width="16.1640625" style="82"/>
    <col min="7681" max="7681" width="1" style="82" customWidth="1"/>
    <col min="7682" max="7683" width="15.83203125" style="82" customWidth="1"/>
    <col min="7684" max="7684" width="64" style="82" customWidth="1"/>
    <col min="7685" max="7685" width="43.83203125" style="82" customWidth="1"/>
    <col min="7686" max="7686" width="43.6640625" style="82" customWidth="1"/>
    <col min="7687" max="7688" width="6.83203125" style="82" customWidth="1"/>
    <col min="7689" max="7690" width="12.83203125" style="82" customWidth="1"/>
    <col min="7691" max="7691" width="4.33203125" style="82" bestFit="1" customWidth="1"/>
    <col min="7692" max="7936" width="16.1640625" style="82"/>
    <col min="7937" max="7937" width="1" style="82" customWidth="1"/>
    <col min="7938" max="7939" width="15.83203125" style="82" customWidth="1"/>
    <col min="7940" max="7940" width="64" style="82" customWidth="1"/>
    <col min="7941" max="7941" width="43.83203125" style="82" customWidth="1"/>
    <col min="7942" max="7942" width="43.6640625" style="82" customWidth="1"/>
    <col min="7943" max="7944" width="6.83203125" style="82" customWidth="1"/>
    <col min="7945" max="7946" width="12.83203125" style="82" customWidth="1"/>
    <col min="7947" max="7947" width="4.33203125" style="82" bestFit="1" customWidth="1"/>
    <col min="7948" max="8192" width="16.1640625" style="82"/>
    <col min="8193" max="8193" width="1" style="82" customWidth="1"/>
    <col min="8194" max="8195" width="15.83203125" style="82" customWidth="1"/>
    <col min="8196" max="8196" width="64" style="82" customWidth="1"/>
    <col min="8197" max="8197" width="43.83203125" style="82" customWidth="1"/>
    <col min="8198" max="8198" width="43.6640625" style="82" customWidth="1"/>
    <col min="8199" max="8200" width="6.83203125" style="82" customWidth="1"/>
    <col min="8201" max="8202" width="12.83203125" style="82" customWidth="1"/>
    <col min="8203" max="8203" width="4.33203125" style="82" bestFit="1" customWidth="1"/>
    <col min="8204" max="8448" width="16.1640625" style="82"/>
    <col min="8449" max="8449" width="1" style="82" customWidth="1"/>
    <col min="8450" max="8451" width="15.83203125" style="82" customWidth="1"/>
    <col min="8452" max="8452" width="64" style="82" customWidth="1"/>
    <col min="8453" max="8453" width="43.83203125" style="82" customWidth="1"/>
    <col min="8454" max="8454" width="43.6640625" style="82" customWidth="1"/>
    <col min="8455" max="8456" width="6.83203125" style="82" customWidth="1"/>
    <col min="8457" max="8458" width="12.83203125" style="82" customWidth="1"/>
    <col min="8459" max="8459" width="4.33203125" style="82" bestFit="1" customWidth="1"/>
    <col min="8460" max="8704" width="16.1640625" style="82"/>
    <col min="8705" max="8705" width="1" style="82" customWidth="1"/>
    <col min="8706" max="8707" width="15.83203125" style="82" customWidth="1"/>
    <col min="8708" max="8708" width="64" style="82" customWidth="1"/>
    <col min="8709" max="8709" width="43.83203125" style="82" customWidth="1"/>
    <col min="8710" max="8710" width="43.6640625" style="82" customWidth="1"/>
    <col min="8711" max="8712" width="6.83203125" style="82" customWidth="1"/>
    <col min="8713" max="8714" width="12.83203125" style="82" customWidth="1"/>
    <col min="8715" max="8715" width="4.33203125" style="82" bestFit="1" customWidth="1"/>
    <col min="8716" max="8960" width="16.1640625" style="82"/>
    <col min="8961" max="8961" width="1" style="82" customWidth="1"/>
    <col min="8962" max="8963" width="15.83203125" style="82" customWidth="1"/>
    <col min="8964" max="8964" width="64" style="82" customWidth="1"/>
    <col min="8965" max="8965" width="43.83203125" style="82" customWidth="1"/>
    <col min="8966" max="8966" width="43.6640625" style="82" customWidth="1"/>
    <col min="8967" max="8968" width="6.83203125" style="82" customWidth="1"/>
    <col min="8969" max="8970" width="12.83203125" style="82" customWidth="1"/>
    <col min="8971" max="8971" width="4.33203125" style="82" bestFit="1" customWidth="1"/>
    <col min="8972" max="9216" width="16.1640625" style="82"/>
    <col min="9217" max="9217" width="1" style="82" customWidth="1"/>
    <col min="9218" max="9219" width="15.83203125" style="82" customWidth="1"/>
    <col min="9220" max="9220" width="64" style="82" customWidth="1"/>
    <col min="9221" max="9221" width="43.83203125" style="82" customWidth="1"/>
    <col min="9222" max="9222" width="43.6640625" style="82" customWidth="1"/>
    <col min="9223" max="9224" width="6.83203125" style="82" customWidth="1"/>
    <col min="9225" max="9226" width="12.83203125" style="82" customWidth="1"/>
    <col min="9227" max="9227" width="4.33203125" style="82" bestFit="1" customWidth="1"/>
    <col min="9228" max="9472" width="16.1640625" style="82"/>
    <col min="9473" max="9473" width="1" style="82" customWidth="1"/>
    <col min="9474" max="9475" width="15.83203125" style="82" customWidth="1"/>
    <col min="9476" max="9476" width="64" style="82" customWidth="1"/>
    <col min="9477" max="9477" width="43.83203125" style="82" customWidth="1"/>
    <col min="9478" max="9478" width="43.6640625" style="82" customWidth="1"/>
    <col min="9479" max="9480" width="6.83203125" style="82" customWidth="1"/>
    <col min="9481" max="9482" width="12.83203125" style="82" customWidth="1"/>
    <col min="9483" max="9483" width="4.33203125" style="82" bestFit="1" customWidth="1"/>
    <col min="9484" max="9728" width="16.1640625" style="82"/>
    <col min="9729" max="9729" width="1" style="82" customWidth="1"/>
    <col min="9730" max="9731" width="15.83203125" style="82" customWidth="1"/>
    <col min="9732" max="9732" width="64" style="82" customWidth="1"/>
    <col min="9733" max="9733" width="43.83203125" style="82" customWidth="1"/>
    <col min="9734" max="9734" width="43.6640625" style="82" customWidth="1"/>
    <col min="9735" max="9736" width="6.83203125" style="82" customWidth="1"/>
    <col min="9737" max="9738" width="12.83203125" style="82" customWidth="1"/>
    <col min="9739" max="9739" width="4.33203125" style="82" bestFit="1" customWidth="1"/>
    <col min="9740" max="9984" width="16.1640625" style="82"/>
    <col min="9985" max="9985" width="1" style="82" customWidth="1"/>
    <col min="9986" max="9987" width="15.83203125" style="82" customWidth="1"/>
    <col min="9988" max="9988" width="64" style="82" customWidth="1"/>
    <col min="9989" max="9989" width="43.83203125" style="82" customWidth="1"/>
    <col min="9990" max="9990" width="43.6640625" style="82" customWidth="1"/>
    <col min="9991" max="9992" width="6.83203125" style="82" customWidth="1"/>
    <col min="9993" max="9994" width="12.83203125" style="82" customWidth="1"/>
    <col min="9995" max="9995" width="4.33203125" style="82" bestFit="1" customWidth="1"/>
    <col min="9996" max="10240" width="16.1640625" style="82"/>
    <col min="10241" max="10241" width="1" style="82" customWidth="1"/>
    <col min="10242" max="10243" width="15.83203125" style="82" customWidth="1"/>
    <col min="10244" max="10244" width="64" style="82" customWidth="1"/>
    <col min="10245" max="10245" width="43.83203125" style="82" customWidth="1"/>
    <col min="10246" max="10246" width="43.6640625" style="82" customWidth="1"/>
    <col min="10247" max="10248" width="6.83203125" style="82" customWidth="1"/>
    <col min="10249" max="10250" width="12.83203125" style="82" customWidth="1"/>
    <col min="10251" max="10251" width="4.33203125" style="82" bestFit="1" customWidth="1"/>
    <col min="10252" max="10496" width="16.1640625" style="82"/>
    <col min="10497" max="10497" width="1" style="82" customWidth="1"/>
    <col min="10498" max="10499" width="15.83203125" style="82" customWidth="1"/>
    <col min="10500" max="10500" width="64" style="82" customWidth="1"/>
    <col min="10501" max="10501" width="43.83203125" style="82" customWidth="1"/>
    <col min="10502" max="10502" width="43.6640625" style="82" customWidth="1"/>
    <col min="10503" max="10504" width="6.83203125" style="82" customWidth="1"/>
    <col min="10505" max="10506" width="12.83203125" style="82" customWidth="1"/>
    <col min="10507" max="10507" width="4.33203125" style="82" bestFit="1" customWidth="1"/>
    <col min="10508" max="10752" width="16.1640625" style="82"/>
    <col min="10753" max="10753" width="1" style="82" customWidth="1"/>
    <col min="10754" max="10755" width="15.83203125" style="82" customWidth="1"/>
    <col min="10756" max="10756" width="64" style="82" customWidth="1"/>
    <col min="10757" max="10757" width="43.83203125" style="82" customWidth="1"/>
    <col min="10758" max="10758" width="43.6640625" style="82" customWidth="1"/>
    <col min="10759" max="10760" width="6.83203125" style="82" customWidth="1"/>
    <col min="10761" max="10762" width="12.83203125" style="82" customWidth="1"/>
    <col min="10763" max="10763" width="4.33203125" style="82" bestFit="1" customWidth="1"/>
    <col min="10764" max="11008" width="16.1640625" style="82"/>
    <col min="11009" max="11009" width="1" style="82" customWidth="1"/>
    <col min="11010" max="11011" width="15.83203125" style="82" customWidth="1"/>
    <col min="11012" max="11012" width="64" style="82" customWidth="1"/>
    <col min="11013" max="11013" width="43.83203125" style="82" customWidth="1"/>
    <col min="11014" max="11014" width="43.6640625" style="82" customWidth="1"/>
    <col min="11015" max="11016" width="6.83203125" style="82" customWidth="1"/>
    <col min="11017" max="11018" width="12.83203125" style="82" customWidth="1"/>
    <col min="11019" max="11019" width="4.33203125" style="82" bestFit="1" customWidth="1"/>
    <col min="11020" max="11264" width="16.1640625" style="82"/>
    <col min="11265" max="11265" width="1" style="82" customWidth="1"/>
    <col min="11266" max="11267" width="15.83203125" style="82" customWidth="1"/>
    <col min="11268" max="11268" width="64" style="82" customWidth="1"/>
    <col min="11269" max="11269" width="43.83203125" style="82" customWidth="1"/>
    <col min="11270" max="11270" width="43.6640625" style="82" customWidth="1"/>
    <col min="11271" max="11272" width="6.83203125" style="82" customWidth="1"/>
    <col min="11273" max="11274" width="12.83203125" style="82" customWidth="1"/>
    <col min="11275" max="11275" width="4.33203125" style="82" bestFit="1" customWidth="1"/>
    <col min="11276" max="11520" width="16.1640625" style="82"/>
    <col min="11521" max="11521" width="1" style="82" customWidth="1"/>
    <col min="11522" max="11523" width="15.83203125" style="82" customWidth="1"/>
    <col min="11524" max="11524" width="64" style="82" customWidth="1"/>
    <col min="11525" max="11525" width="43.83203125" style="82" customWidth="1"/>
    <col min="11526" max="11526" width="43.6640625" style="82" customWidth="1"/>
    <col min="11527" max="11528" width="6.83203125" style="82" customWidth="1"/>
    <col min="11529" max="11530" width="12.83203125" style="82" customWidth="1"/>
    <col min="11531" max="11531" width="4.33203125" style="82" bestFit="1" customWidth="1"/>
    <col min="11532" max="11776" width="16.1640625" style="82"/>
    <col min="11777" max="11777" width="1" style="82" customWidth="1"/>
    <col min="11778" max="11779" width="15.83203125" style="82" customWidth="1"/>
    <col min="11780" max="11780" width="64" style="82" customWidth="1"/>
    <col min="11781" max="11781" width="43.83203125" style="82" customWidth="1"/>
    <col min="11782" max="11782" width="43.6640625" style="82" customWidth="1"/>
    <col min="11783" max="11784" width="6.83203125" style="82" customWidth="1"/>
    <col min="11785" max="11786" width="12.83203125" style="82" customWidth="1"/>
    <col min="11787" max="11787" width="4.33203125" style="82" bestFit="1" customWidth="1"/>
    <col min="11788" max="12032" width="16.1640625" style="82"/>
    <col min="12033" max="12033" width="1" style="82" customWidth="1"/>
    <col min="12034" max="12035" width="15.83203125" style="82" customWidth="1"/>
    <col min="12036" max="12036" width="64" style="82" customWidth="1"/>
    <col min="12037" max="12037" width="43.83203125" style="82" customWidth="1"/>
    <col min="12038" max="12038" width="43.6640625" style="82" customWidth="1"/>
    <col min="12039" max="12040" width="6.83203125" style="82" customWidth="1"/>
    <col min="12041" max="12042" width="12.83203125" style="82" customWidth="1"/>
    <col min="12043" max="12043" width="4.33203125" style="82" bestFit="1" customWidth="1"/>
    <col min="12044" max="12288" width="16.1640625" style="82"/>
    <col min="12289" max="12289" width="1" style="82" customWidth="1"/>
    <col min="12290" max="12291" width="15.83203125" style="82" customWidth="1"/>
    <col min="12292" max="12292" width="64" style="82" customWidth="1"/>
    <col min="12293" max="12293" width="43.83203125" style="82" customWidth="1"/>
    <col min="12294" max="12294" width="43.6640625" style="82" customWidth="1"/>
    <col min="12295" max="12296" width="6.83203125" style="82" customWidth="1"/>
    <col min="12297" max="12298" width="12.83203125" style="82" customWidth="1"/>
    <col min="12299" max="12299" width="4.33203125" style="82" bestFit="1" customWidth="1"/>
    <col min="12300" max="12544" width="16.1640625" style="82"/>
    <col min="12545" max="12545" width="1" style="82" customWidth="1"/>
    <col min="12546" max="12547" width="15.83203125" style="82" customWidth="1"/>
    <col min="12548" max="12548" width="64" style="82" customWidth="1"/>
    <col min="12549" max="12549" width="43.83203125" style="82" customWidth="1"/>
    <col min="12550" max="12550" width="43.6640625" style="82" customWidth="1"/>
    <col min="12551" max="12552" width="6.83203125" style="82" customWidth="1"/>
    <col min="12553" max="12554" width="12.83203125" style="82" customWidth="1"/>
    <col min="12555" max="12555" width="4.33203125" style="82" bestFit="1" customWidth="1"/>
    <col min="12556" max="12800" width="16.1640625" style="82"/>
    <col min="12801" max="12801" width="1" style="82" customWidth="1"/>
    <col min="12802" max="12803" width="15.83203125" style="82" customWidth="1"/>
    <col min="12804" max="12804" width="64" style="82" customWidth="1"/>
    <col min="12805" max="12805" width="43.83203125" style="82" customWidth="1"/>
    <col min="12806" max="12806" width="43.6640625" style="82" customWidth="1"/>
    <col min="12807" max="12808" width="6.83203125" style="82" customWidth="1"/>
    <col min="12809" max="12810" width="12.83203125" style="82" customWidth="1"/>
    <col min="12811" max="12811" width="4.33203125" style="82" bestFit="1" customWidth="1"/>
    <col min="12812" max="13056" width="16.1640625" style="82"/>
    <col min="13057" max="13057" width="1" style="82" customWidth="1"/>
    <col min="13058" max="13059" width="15.83203125" style="82" customWidth="1"/>
    <col min="13060" max="13060" width="64" style="82" customWidth="1"/>
    <col min="13061" max="13061" width="43.83203125" style="82" customWidth="1"/>
    <col min="13062" max="13062" width="43.6640625" style="82" customWidth="1"/>
    <col min="13063" max="13064" width="6.83203125" style="82" customWidth="1"/>
    <col min="13065" max="13066" width="12.83203125" style="82" customWidth="1"/>
    <col min="13067" max="13067" width="4.33203125" style="82" bestFit="1" customWidth="1"/>
    <col min="13068" max="13312" width="16.1640625" style="82"/>
    <col min="13313" max="13313" width="1" style="82" customWidth="1"/>
    <col min="13314" max="13315" width="15.83203125" style="82" customWidth="1"/>
    <col min="13316" max="13316" width="64" style="82" customWidth="1"/>
    <col min="13317" max="13317" width="43.83203125" style="82" customWidth="1"/>
    <col min="13318" max="13318" width="43.6640625" style="82" customWidth="1"/>
    <col min="13319" max="13320" width="6.83203125" style="82" customWidth="1"/>
    <col min="13321" max="13322" width="12.83203125" style="82" customWidth="1"/>
    <col min="13323" max="13323" width="4.33203125" style="82" bestFit="1" customWidth="1"/>
    <col min="13324" max="13568" width="16.1640625" style="82"/>
    <col min="13569" max="13569" width="1" style="82" customWidth="1"/>
    <col min="13570" max="13571" width="15.83203125" style="82" customWidth="1"/>
    <col min="13572" max="13572" width="64" style="82" customWidth="1"/>
    <col min="13573" max="13573" width="43.83203125" style="82" customWidth="1"/>
    <col min="13574" max="13574" width="43.6640625" style="82" customWidth="1"/>
    <col min="13575" max="13576" width="6.83203125" style="82" customWidth="1"/>
    <col min="13577" max="13578" width="12.83203125" style="82" customWidth="1"/>
    <col min="13579" max="13579" width="4.33203125" style="82" bestFit="1" customWidth="1"/>
    <col min="13580" max="13824" width="16.1640625" style="82"/>
    <col min="13825" max="13825" width="1" style="82" customWidth="1"/>
    <col min="13826" max="13827" width="15.83203125" style="82" customWidth="1"/>
    <col min="13828" max="13828" width="64" style="82" customWidth="1"/>
    <col min="13829" max="13829" width="43.83203125" style="82" customWidth="1"/>
    <col min="13830" max="13830" width="43.6640625" style="82" customWidth="1"/>
    <col min="13831" max="13832" width="6.83203125" style="82" customWidth="1"/>
    <col min="13833" max="13834" width="12.83203125" style="82" customWidth="1"/>
    <col min="13835" max="13835" width="4.33203125" style="82" bestFit="1" customWidth="1"/>
    <col min="13836" max="14080" width="16.1640625" style="82"/>
    <col min="14081" max="14081" width="1" style="82" customWidth="1"/>
    <col min="14082" max="14083" width="15.83203125" style="82" customWidth="1"/>
    <col min="14084" max="14084" width="64" style="82" customWidth="1"/>
    <col min="14085" max="14085" width="43.83203125" style="82" customWidth="1"/>
    <col min="14086" max="14086" width="43.6640625" style="82" customWidth="1"/>
    <col min="14087" max="14088" width="6.83203125" style="82" customWidth="1"/>
    <col min="14089" max="14090" width="12.83203125" style="82" customWidth="1"/>
    <col min="14091" max="14091" width="4.33203125" style="82" bestFit="1" customWidth="1"/>
    <col min="14092" max="14336" width="16.1640625" style="82"/>
    <col min="14337" max="14337" width="1" style="82" customWidth="1"/>
    <col min="14338" max="14339" width="15.83203125" style="82" customWidth="1"/>
    <col min="14340" max="14340" width="64" style="82" customWidth="1"/>
    <col min="14341" max="14341" width="43.83203125" style="82" customWidth="1"/>
    <col min="14342" max="14342" width="43.6640625" style="82" customWidth="1"/>
    <col min="14343" max="14344" width="6.83203125" style="82" customWidth="1"/>
    <col min="14345" max="14346" width="12.83203125" style="82" customWidth="1"/>
    <col min="14347" max="14347" width="4.33203125" style="82" bestFit="1" customWidth="1"/>
    <col min="14348" max="14592" width="16.1640625" style="82"/>
    <col min="14593" max="14593" width="1" style="82" customWidth="1"/>
    <col min="14594" max="14595" width="15.83203125" style="82" customWidth="1"/>
    <col min="14596" max="14596" width="64" style="82" customWidth="1"/>
    <col min="14597" max="14597" width="43.83203125" style="82" customWidth="1"/>
    <col min="14598" max="14598" width="43.6640625" style="82" customWidth="1"/>
    <col min="14599" max="14600" width="6.83203125" style="82" customWidth="1"/>
    <col min="14601" max="14602" width="12.83203125" style="82" customWidth="1"/>
    <col min="14603" max="14603" width="4.33203125" style="82" bestFit="1" customWidth="1"/>
    <col min="14604" max="14848" width="16.1640625" style="82"/>
    <col min="14849" max="14849" width="1" style="82" customWidth="1"/>
    <col min="14850" max="14851" width="15.83203125" style="82" customWidth="1"/>
    <col min="14852" max="14852" width="64" style="82" customWidth="1"/>
    <col min="14853" max="14853" width="43.83203125" style="82" customWidth="1"/>
    <col min="14854" max="14854" width="43.6640625" style="82" customWidth="1"/>
    <col min="14855" max="14856" width="6.83203125" style="82" customWidth="1"/>
    <col min="14857" max="14858" width="12.83203125" style="82" customWidth="1"/>
    <col min="14859" max="14859" width="4.33203125" style="82" bestFit="1" customWidth="1"/>
    <col min="14860" max="15104" width="16.1640625" style="82"/>
    <col min="15105" max="15105" width="1" style="82" customWidth="1"/>
    <col min="15106" max="15107" width="15.83203125" style="82" customWidth="1"/>
    <col min="15108" max="15108" width="64" style="82" customWidth="1"/>
    <col min="15109" max="15109" width="43.83203125" style="82" customWidth="1"/>
    <col min="15110" max="15110" width="43.6640625" style="82" customWidth="1"/>
    <col min="15111" max="15112" width="6.83203125" style="82" customWidth="1"/>
    <col min="15113" max="15114" width="12.83203125" style="82" customWidth="1"/>
    <col min="15115" max="15115" width="4.33203125" style="82" bestFit="1" customWidth="1"/>
    <col min="15116" max="15360" width="16.1640625" style="82"/>
    <col min="15361" max="15361" width="1" style="82" customWidth="1"/>
    <col min="15362" max="15363" width="15.83203125" style="82" customWidth="1"/>
    <col min="15364" max="15364" width="64" style="82" customWidth="1"/>
    <col min="15365" max="15365" width="43.83203125" style="82" customWidth="1"/>
    <col min="15366" max="15366" width="43.6640625" style="82" customWidth="1"/>
    <col min="15367" max="15368" width="6.83203125" style="82" customWidth="1"/>
    <col min="15369" max="15370" width="12.83203125" style="82" customWidth="1"/>
    <col min="15371" max="15371" width="4.33203125" style="82" bestFit="1" customWidth="1"/>
    <col min="15372" max="15616" width="16.1640625" style="82"/>
    <col min="15617" max="15617" width="1" style="82" customWidth="1"/>
    <col min="15618" max="15619" width="15.83203125" style="82" customWidth="1"/>
    <col min="15620" max="15620" width="64" style="82" customWidth="1"/>
    <col min="15621" max="15621" width="43.83203125" style="82" customWidth="1"/>
    <col min="15622" max="15622" width="43.6640625" style="82" customWidth="1"/>
    <col min="15623" max="15624" width="6.83203125" style="82" customWidth="1"/>
    <col min="15625" max="15626" width="12.83203125" style="82" customWidth="1"/>
    <col min="15627" max="15627" width="4.33203125" style="82" bestFit="1" customWidth="1"/>
    <col min="15628" max="15872" width="16.1640625" style="82"/>
    <col min="15873" max="15873" width="1" style="82" customWidth="1"/>
    <col min="15874" max="15875" width="15.83203125" style="82" customWidth="1"/>
    <col min="15876" max="15876" width="64" style="82" customWidth="1"/>
    <col min="15877" max="15877" width="43.83203125" style="82" customWidth="1"/>
    <col min="15878" max="15878" width="43.6640625" style="82" customWidth="1"/>
    <col min="15879" max="15880" width="6.83203125" style="82" customWidth="1"/>
    <col min="15881" max="15882" width="12.83203125" style="82" customWidth="1"/>
    <col min="15883" max="15883" width="4.33203125" style="82" bestFit="1" customWidth="1"/>
    <col min="15884" max="16128" width="16.1640625" style="82"/>
    <col min="16129" max="16129" width="1" style="82" customWidth="1"/>
    <col min="16130" max="16131" width="15.83203125" style="82" customWidth="1"/>
    <col min="16132" max="16132" width="64" style="82" customWidth="1"/>
    <col min="16133" max="16133" width="43.83203125" style="82" customWidth="1"/>
    <col min="16134" max="16134" width="43.6640625" style="82" customWidth="1"/>
    <col min="16135" max="16136" width="6.83203125" style="82" customWidth="1"/>
    <col min="16137" max="16138" width="12.83203125" style="82" customWidth="1"/>
    <col min="16139" max="16139" width="4.33203125" style="82" bestFit="1" customWidth="1"/>
    <col min="16140" max="16384" width="16.1640625" style="82"/>
  </cols>
  <sheetData>
    <row r="1" spans="2:11" ht="13.5" customHeight="1" x14ac:dyDescent="0.25">
      <c r="D1" s="83"/>
    </row>
    <row r="2" spans="2:11" ht="21" customHeight="1" x14ac:dyDescent="0.25">
      <c r="B2" s="254" t="s">
        <v>260</v>
      </c>
      <c r="C2" s="254"/>
      <c r="D2" s="254"/>
      <c r="E2" s="254"/>
      <c r="F2" s="254"/>
      <c r="G2" s="254"/>
      <c r="H2" s="254"/>
      <c r="I2" s="254"/>
      <c r="J2" s="254"/>
    </row>
    <row r="3" spans="2:11" s="86" customFormat="1" ht="24.95" customHeight="1" x14ac:dyDescent="0.25">
      <c r="B3" s="82"/>
      <c r="C3" s="82"/>
      <c r="D3" s="82"/>
      <c r="E3" s="82"/>
      <c r="F3" s="82"/>
      <c r="G3" s="82"/>
      <c r="H3" s="82"/>
      <c r="I3" s="84"/>
      <c r="J3" s="87" t="s">
        <v>261</v>
      </c>
    </row>
    <row r="4" spans="2:11" s="86" customFormat="1" ht="20.100000000000001" customHeight="1" x14ac:dyDescent="0.25">
      <c r="B4" s="88" t="s">
        <v>262</v>
      </c>
      <c r="C4" s="89" t="s">
        <v>263</v>
      </c>
      <c r="D4" s="88" t="s">
        <v>264</v>
      </c>
      <c r="E4" s="88" t="s">
        <v>265</v>
      </c>
      <c r="F4" s="90" t="s">
        <v>266</v>
      </c>
      <c r="G4" s="255" t="s">
        <v>4</v>
      </c>
      <c r="H4" s="256"/>
      <c r="I4" s="89" t="s">
        <v>267</v>
      </c>
      <c r="J4" s="91" t="s">
        <v>12</v>
      </c>
    </row>
    <row r="5" spans="2:11" s="86" customFormat="1" ht="20.100000000000001" customHeight="1" x14ac:dyDescent="0.25">
      <c r="B5" s="92">
        <v>44566</v>
      </c>
      <c r="C5" s="93">
        <v>0.4619328703703704</v>
      </c>
      <c r="D5" s="94" t="s">
        <v>268</v>
      </c>
      <c r="E5" s="95" t="s">
        <v>269</v>
      </c>
      <c r="F5" s="96" t="s">
        <v>270</v>
      </c>
      <c r="G5" s="234" t="s">
        <v>271</v>
      </c>
      <c r="H5" s="235"/>
      <c r="I5" s="97">
        <v>4</v>
      </c>
      <c r="J5" s="98">
        <v>75000</v>
      </c>
      <c r="K5" s="99"/>
    </row>
    <row r="6" spans="2:11" s="86" customFormat="1" ht="20.100000000000001" customHeight="1" x14ac:dyDescent="0.25">
      <c r="B6" s="92">
        <v>44571</v>
      </c>
      <c r="C6" s="93">
        <v>0.52259259259259261</v>
      </c>
      <c r="D6" s="94" t="s">
        <v>272</v>
      </c>
      <c r="E6" s="95" t="s">
        <v>273</v>
      </c>
      <c r="F6" s="96" t="s">
        <v>274</v>
      </c>
      <c r="G6" s="234" t="s">
        <v>275</v>
      </c>
      <c r="H6" s="235"/>
      <c r="I6" s="97">
        <v>4</v>
      </c>
      <c r="J6" s="98">
        <v>41000</v>
      </c>
      <c r="K6" s="99"/>
    </row>
    <row r="7" spans="2:11" s="86" customFormat="1" ht="20.100000000000001" customHeight="1" x14ac:dyDescent="0.25">
      <c r="B7" s="92">
        <v>44572</v>
      </c>
      <c r="C7" s="93">
        <v>0.50651620370370376</v>
      </c>
      <c r="D7" s="94" t="s">
        <v>276</v>
      </c>
      <c r="E7" s="95" t="s">
        <v>277</v>
      </c>
      <c r="F7" s="96" t="s">
        <v>278</v>
      </c>
      <c r="G7" s="234" t="s">
        <v>271</v>
      </c>
      <c r="H7" s="235"/>
      <c r="I7" s="97">
        <v>14</v>
      </c>
      <c r="J7" s="98">
        <v>316600</v>
      </c>
      <c r="K7" s="99"/>
    </row>
    <row r="8" spans="2:11" s="86" customFormat="1" ht="20.100000000000001" customHeight="1" x14ac:dyDescent="0.25">
      <c r="B8" s="92">
        <v>44578</v>
      </c>
      <c r="C8" s="93">
        <v>0.53703703703703709</v>
      </c>
      <c r="D8" s="94" t="s">
        <v>279</v>
      </c>
      <c r="E8" s="95" t="s">
        <v>280</v>
      </c>
      <c r="F8" s="96" t="s">
        <v>281</v>
      </c>
      <c r="G8" s="234" t="s">
        <v>271</v>
      </c>
      <c r="H8" s="235"/>
      <c r="I8" s="97">
        <v>2</v>
      </c>
      <c r="J8" s="98">
        <v>21000</v>
      </c>
      <c r="K8" s="99"/>
    </row>
    <row r="9" spans="2:11" s="86" customFormat="1" ht="20.100000000000001" customHeight="1" x14ac:dyDescent="0.25">
      <c r="B9" s="92">
        <v>44579</v>
      </c>
      <c r="C9" s="93">
        <v>0.37791666666666668</v>
      </c>
      <c r="D9" s="94" t="s">
        <v>282</v>
      </c>
      <c r="E9" s="95" t="s">
        <v>283</v>
      </c>
      <c r="F9" s="96" t="s">
        <v>284</v>
      </c>
      <c r="G9" s="234" t="s">
        <v>80</v>
      </c>
      <c r="H9" s="235"/>
      <c r="I9" s="97">
        <v>27</v>
      </c>
      <c r="J9" s="98">
        <v>230100</v>
      </c>
      <c r="K9" s="99"/>
    </row>
    <row r="10" spans="2:11" s="86" customFormat="1" ht="20.100000000000001" customHeight="1" x14ac:dyDescent="0.25">
      <c r="B10" s="92">
        <v>44579</v>
      </c>
      <c r="C10" s="93">
        <v>0.53745370370370371</v>
      </c>
      <c r="D10" s="94" t="s">
        <v>285</v>
      </c>
      <c r="E10" s="95" t="s">
        <v>286</v>
      </c>
      <c r="F10" s="96" t="s">
        <v>287</v>
      </c>
      <c r="G10" s="234" t="s">
        <v>80</v>
      </c>
      <c r="H10" s="235"/>
      <c r="I10" s="97">
        <v>3</v>
      </c>
      <c r="J10" s="98">
        <v>45000</v>
      </c>
      <c r="K10" s="99"/>
    </row>
    <row r="11" spans="2:11" s="86" customFormat="1" ht="20.100000000000001" customHeight="1" x14ac:dyDescent="0.25">
      <c r="B11" s="92">
        <v>44581</v>
      </c>
      <c r="C11" s="93">
        <v>0.53206018518518516</v>
      </c>
      <c r="D11" s="94" t="s">
        <v>279</v>
      </c>
      <c r="E11" s="95" t="s">
        <v>280</v>
      </c>
      <c r="F11" s="96" t="s">
        <v>288</v>
      </c>
      <c r="G11" s="234" t="s">
        <v>271</v>
      </c>
      <c r="H11" s="235"/>
      <c r="I11" s="97">
        <v>3</v>
      </c>
      <c r="J11" s="98">
        <v>31000</v>
      </c>
      <c r="K11" s="99"/>
    </row>
    <row r="12" spans="2:11" s="86" customFormat="1" ht="20.100000000000001" customHeight="1" x14ac:dyDescent="0.25">
      <c r="B12" s="92">
        <v>44586</v>
      </c>
      <c r="C12" s="93" t="s">
        <v>289</v>
      </c>
      <c r="D12" s="94" t="s">
        <v>625</v>
      </c>
      <c r="E12" s="95" t="s">
        <v>290</v>
      </c>
      <c r="F12" s="96" t="s">
        <v>274</v>
      </c>
      <c r="G12" s="234" t="s">
        <v>271</v>
      </c>
      <c r="H12" s="235"/>
      <c r="I12" s="97">
        <v>4</v>
      </c>
      <c r="J12" s="98">
        <v>64100</v>
      </c>
      <c r="K12" s="99"/>
    </row>
    <row r="13" spans="2:11" s="86" customFormat="1" ht="20.100000000000001" customHeight="1" x14ac:dyDescent="0.25">
      <c r="B13" s="236" t="s">
        <v>291</v>
      </c>
      <c r="C13" s="100"/>
      <c r="D13" s="238"/>
      <c r="E13" s="240"/>
      <c r="F13" s="242"/>
      <c r="G13" s="101" t="s">
        <v>1</v>
      </c>
      <c r="H13" s="102">
        <f>COUNTA(G5:H12)</f>
        <v>8</v>
      </c>
      <c r="I13" s="232"/>
      <c r="J13" s="250">
        <f>SUM(J5:J12)</f>
        <v>823800</v>
      </c>
      <c r="K13" s="99"/>
    </row>
    <row r="14" spans="2:11" s="86" customFormat="1" ht="20.100000000000001" customHeight="1" x14ac:dyDescent="0.25">
      <c r="B14" s="237"/>
      <c r="C14" s="103"/>
      <c r="D14" s="239"/>
      <c r="E14" s="241"/>
      <c r="F14" s="243"/>
      <c r="G14" s="104" t="s">
        <v>292</v>
      </c>
      <c r="H14" s="105">
        <v>0</v>
      </c>
      <c r="I14" s="233"/>
      <c r="J14" s="251"/>
    </row>
    <row r="15" spans="2:11" s="86" customFormat="1" ht="20.100000000000001" customHeight="1" x14ac:dyDescent="0.25">
      <c r="B15" s="92">
        <v>44596</v>
      </c>
      <c r="C15" s="93">
        <v>0.48854166666666665</v>
      </c>
      <c r="D15" s="94" t="s">
        <v>285</v>
      </c>
      <c r="E15" s="95" t="s">
        <v>293</v>
      </c>
      <c r="F15" s="96" t="s">
        <v>294</v>
      </c>
      <c r="G15" s="234" t="s">
        <v>271</v>
      </c>
      <c r="H15" s="235"/>
      <c r="I15" s="97">
        <v>3</v>
      </c>
      <c r="J15" s="98">
        <v>24000</v>
      </c>
      <c r="K15" s="99"/>
    </row>
    <row r="16" spans="2:11" s="86" customFormat="1" ht="20.100000000000001" customHeight="1" x14ac:dyDescent="0.25">
      <c r="B16" s="92">
        <v>44599</v>
      </c>
      <c r="C16" s="93">
        <v>0.57939814814814816</v>
      </c>
      <c r="D16" s="94" t="s">
        <v>272</v>
      </c>
      <c r="E16" s="95" t="s">
        <v>295</v>
      </c>
      <c r="F16" s="96" t="s">
        <v>274</v>
      </c>
      <c r="G16" s="234" t="s">
        <v>271</v>
      </c>
      <c r="H16" s="235"/>
      <c r="I16" s="97">
        <v>3</v>
      </c>
      <c r="J16" s="98">
        <v>46000</v>
      </c>
      <c r="K16" s="99"/>
    </row>
    <row r="17" spans="2:11" s="86" customFormat="1" ht="20.100000000000001" customHeight="1" x14ac:dyDescent="0.25">
      <c r="B17" s="92">
        <v>44600</v>
      </c>
      <c r="C17" s="93">
        <v>0.49728009259259259</v>
      </c>
      <c r="D17" s="94" t="s">
        <v>296</v>
      </c>
      <c r="E17" s="95" t="s">
        <v>269</v>
      </c>
      <c r="F17" s="96" t="s">
        <v>297</v>
      </c>
      <c r="G17" s="234" t="s">
        <v>298</v>
      </c>
      <c r="H17" s="235"/>
      <c r="I17" s="97">
        <v>3</v>
      </c>
      <c r="J17" s="98">
        <v>34500</v>
      </c>
      <c r="K17" s="99"/>
    </row>
    <row r="18" spans="2:11" s="86" customFormat="1" ht="20.100000000000001" customHeight="1" x14ac:dyDescent="0.25">
      <c r="B18" s="92">
        <v>44601</v>
      </c>
      <c r="C18" s="93">
        <v>0.50643518518518515</v>
      </c>
      <c r="D18" s="94" t="s">
        <v>299</v>
      </c>
      <c r="E18" s="95" t="s">
        <v>293</v>
      </c>
      <c r="F18" s="96" t="s">
        <v>300</v>
      </c>
      <c r="G18" s="234" t="s">
        <v>301</v>
      </c>
      <c r="H18" s="235"/>
      <c r="I18" s="97">
        <v>2</v>
      </c>
      <c r="J18" s="98">
        <v>14000</v>
      </c>
      <c r="K18" s="99"/>
    </row>
    <row r="19" spans="2:11" s="86" customFormat="1" ht="20.100000000000001" customHeight="1" x14ac:dyDescent="0.25">
      <c r="B19" s="92">
        <v>44604</v>
      </c>
      <c r="C19" s="93">
        <v>0.72878472222222224</v>
      </c>
      <c r="D19" s="94" t="s">
        <v>302</v>
      </c>
      <c r="E19" s="95" t="s">
        <v>269</v>
      </c>
      <c r="F19" s="96" t="s">
        <v>303</v>
      </c>
      <c r="G19" s="234" t="s">
        <v>298</v>
      </c>
      <c r="H19" s="235"/>
      <c r="I19" s="97">
        <v>3</v>
      </c>
      <c r="J19" s="98">
        <v>51600</v>
      </c>
      <c r="K19" s="99"/>
    </row>
    <row r="20" spans="2:11" s="86" customFormat="1" ht="20.100000000000001" customHeight="1" x14ac:dyDescent="0.25">
      <c r="B20" s="92">
        <v>44608</v>
      </c>
      <c r="C20" s="93">
        <v>0.74156250000000001</v>
      </c>
      <c r="D20" s="94" t="s">
        <v>304</v>
      </c>
      <c r="E20" s="95" t="s">
        <v>305</v>
      </c>
      <c r="F20" s="96" t="s">
        <v>306</v>
      </c>
      <c r="G20" s="234" t="s">
        <v>271</v>
      </c>
      <c r="H20" s="235"/>
      <c r="I20" s="97">
        <v>1</v>
      </c>
      <c r="J20" s="98">
        <v>56450</v>
      </c>
      <c r="K20" s="99"/>
    </row>
    <row r="21" spans="2:11" s="86" customFormat="1" ht="20.100000000000001" customHeight="1" x14ac:dyDescent="0.25">
      <c r="B21" s="92">
        <v>44611</v>
      </c>
      <c r="C21" s="93">
        <v>0.71135416666666673</v>
      </c>
      <c r="D21" s="94" t="s">
        <v>307</v>
      </c>
      <c r="E21" s="95" t="s">
        <v>269</v>
      </c>
      <c r="F21" s="96" t="s">
        <v>308</v>
      </c>
      <c r="G21" s="234" t="s">
        <v>271</v>
      </c>
      <c r="H21" s="235"/>
      <c r="I21" s="97">
        <v>3</v>
      </c>
      <c r="J21" s="98">
        <v>52600</v>
      </c>
      <c r="K21" s="99"/>
    </row>
    <row r="22" spans="2:11" s="86" customFormat="1" ht="20.100000000000001" customHeight="1" x14ac:dyDescent="0.25">
      <c r="B22" s="236" t="s">
        <v>309</v>
      </c>
      <c r="C22" s="100"/>
      <c r="D22" s="238"/>
      <c r="E22" s="240"/>
      <c r="F22" s="242"/>
      <c r="G22" s="101" t="s">
        <v>310</v>
      </c>
      <c r="H22" s="102">
        <f>COUNTA(G15:H21)</f>
        <v>7</v>
      </c>
      <c r="I22" s="232"/>
      <c r="J22" s="250">
        <f>SUM(J15:J21)</f>
        <v>279150</v>
      </c>
      <c r="K22" s="99"/>
    </row>
    <row r="23" spans="2:11" s="86" customFormat="1" ht="20.100000000000001" customHeight="1" x14ac:dyDescent="0.25">
      <c r="B23" s="237"/>
      <c r="C23" s="103"/>
      <c r="D23" s="239"/>
      <c r="E23" s="241"/>
      <c r="F23" s="243"/>
      <c r="G23" s="104" t="s">
        <v>15</v>
      </c>
      <c r="H23" s="105">
        <v>0</v>
      </c>
      <c r="I23" s="233"/>
      <c r="J23" s="251"/>
    </row>
    <row r="24" spans="2:11" s="86" customFormat="1" ht="20.100000000000001" customHeight="1" x14ac:dyDescent="0.25">
      <c r="B24" s="92">
        <v>44624</v>
      </c>
      <c r="C24" s="93">
        <v>0.46797453703703701</v>
      </c>
      <c r="D24" s="94" t="s">
        <v>311</v>
      </c>
      <c r="E24" s="95" t="s">
        <v>269</v>
      </c>
      <c r="F24" s="96" t="s">
        <v>303</v>
      </c>
      <c r="G24" s="234" t="s">
        <v>80</v>
      </c>
      <c r="H24" s="235"/>
      <c r="I24" s="97">
        <v>2</v>
      </c>
      <c r="J24" s="98">
        <v>27000</v>
      </c>
      <c r="K24" s="99"/>
    </row>
    <row r="25" spans="2:11" s="86" customFormat="1" ht="20.100000000000001" customHeight="1" x14ac:dyDescent="0.25">
      <c r="B25" s="92">
        <v>44627</v>
      </c>
      <c r="C25" s="93"/>
      <c r="D25" s="94" t="s">
        <v>312</v>
      </c>
      <c r="E25" s="95"/>
      <c r="F25" s="96" t="s">
        <v>274</v>
      </c>
      <c r="G25" s="234" t="s">
        <v>313</v>
      </c>
      <c r="H25" s="235"/>
      <c r="I25" s="97">
        <v>1</v>
      </c>
      <c r="J25" s="98">
        <v>50000</v>
      </c>
      <c r="K25" s="99"/>
    </row>
    <row r="26" spans="2:11" s="86" customFormat="1" ht="20.100000000000001" customHeight="1" x14ac:dyDescent="0.25">
      <c r="B26" s="92">
        <v>44630</v>
      </c>
      <c r="C26" s="93">
        <v>0.48533564814814811</v>
      </c>
      <c r="D26" s="94" t="s">
        <v>314</v>
      </c>
      <c r="E26" s="95" t="s">
        <v>269</v>
      </c>
      <c r="F26" s="96" t="s">
        <v>315</v>
      </c>
      <c r="G26" s="234" t="s">
        <v>271</v>
      </c>
      <c r="H26" s="235"/>
      <c r="I26" s="97">
        <v>2</v>
      </c>
      <c r="J26" s="98">
        <v>40000</v>
      </c>
      <c r="K26" s="99"/>
    </row>
    <row r="27" spans="2:11" s="86" customFormat="1" ht="20.100000000000001" customHeight="1" x14ac:dyDescent="0.25">
      <c r="B27" s="92">
        <v>44637</v>
      </c>
      <c r="C27" s="93">
        <v>0.54408564814814808</v>
      </c>
      <c r="D27" s="94" t="s">
        <v>316</v>
      </c>
      <c r="E27" s="95" t="s">
        <v>317</v>
      </c>
      <c r="F27" s="96" t="s">
        <v>318</v>
      </c>
      <c r="G27" s="234" t="s">
        <v>319</v>
      </c>
      <c r="H27" s="235"/>
      <c r="I27" s="97">
        <v>14</v>
      </c>
      <c r="J27" s="98">
        <v>59300</v>
      </c>
      <c r="K27" s="99"/>
    </row>
    <row r="28" spans="2:11" s="86" customFormat="1" ht="20.100000000000001" customHeight="1" x14ac:dyDescent="0.25">
      <c r="B28" s="92">
        <v>44638</v>
      </c>
      <c r="C28" s="93">
        <v>0.50787037037037031</v>
      </c>
      <c r="D28" s="94" t="s">
        <v>320</v>
      </c>
      <c r="E28" s="95" t="s">
        <v>269</v>
      </c>
      <c r="F28" s="96" t="s">
        <v>303</v>
      </c>
      <c r="G28" s="234" t="s">
        <v>319</v>
      </c>
      <c r="H28" s="235"/>
      <c r="I28" s="97">
        <v>2</v>
      </c>
      <c r="J28" s="98">
        <v>34000</v>
      </c>
      <c r="K28" s="99"/>
    </row>
    <row r="29" spans="2:11" s="86" customFormat="1" ht="20.100000000000001" customHeight="1" x14ac:dyDescent="0.25">
      <c r="B29" s="92">
        <v>44645</v>
      </c>
      <c r="C29" s="93">
        <v>0.67599537037037039</v>
      </c>
      <c r="D29" s="94" t="s">
        <v>321</v>
      </c>
      <c r="E29" s="95" t="s">
        <v>293</v>
      </c>
      <c r="F29" s="96" t="s">
        <v>322</v>
      </c>
      <c r="G29" s="234" t="s">
        <v>298</v>
      </c>
      <c r="H29" s="235"/>
      <c r="I29" s="97">
        <v>2</v>
      </c>
      <c r="J29" s="98">
        <v>13000</v>
      </c>
      <c r="K29" s="99"/>
    </row>
    <row r="30" spans="2:11" s="86" customFormat="1" ht="20.100000000000001" customHeight="1" x14ac:dyDescent="0.25">
      <c r="B30" s="236" t="s">
        <v>323</v>
      </c>
      <c r="C30" s="100"/>
      <c r="D30" s="238"/>
      <c r="E30" s="240"/>
      <c r="F30" s="242"/>
      <c r="G30" s="101" t="s">
        <v>1</v>
      </c>
      <c r="H30" s="102">
        <v>5</v>
      </c>
      <c r="I30" s="232"/>
      <c r="J30" s="250">
        <f>SUM(J24:J29)</f>
        <v>223300</v>
      </c>
      <c r="K30" s="99"/>
    </row>
    <row r="31" spans="2:11" s="86" customFormat="1" ht="20.100000000000001" customHeight="1" x14ac:dyDescent="0.25">
      <c r="B31" s="237"/>
      <c r="C31" s="103"/>
      <c r="D31" s="239"/>
      <c r="E31" s="241"/>
      <c r="F31" s="243"/>
      <c r="G31" s="104" t="s">
        <v>292</v>
      </c>
      <c r="H31" s="105">
        <v>1</v>
      </c>
      <c r="I31" s="233"/>
      <c r="J31" s="251"/>
    </row>
    <row r="32" spans="2:11" s="86" customFormat="1" ht="20.100000000000001" customHeight="1" x14ac:dyDescent="0.25">
      <c r="B32" s="92">
        <v>44652</v>
      </c>
      <c r="C32" s="93" t="s">
        <v>324</v>
      </c>
      <c r="D32" s="94" t="s">
        <v>325</v>
      </c>
      <c r="E32" s="95" t="s">
        <v>326</v>
      </c>
      <c r="F32" s="96" t="s">
        <v>303</v>
      </c>
      <c r="G32" s="234" t="s">
        <v>80</v>
      </c>
      <c r="H32" s="235"/>
      <c r="I32" s="97">
        <v>14</v>
      </c>
      <c r="J32" s="98">
        <v>95920</v>
      </c>
      <c r="K32" s="99"/>
    </row>
    <row r="33" spans="2:11" s="86" customFormat="1" ht="20.100000000000001" customHeight="1" x14ac:dyDescent="0.25">
      <c r="B33" s="92">
        <v>44653</v>
      </c>
      <c r="C33" s="93">
        <v>0.53348379629629628</v>
      </c>
      <c r="D33" s="94" t="s">
        <v>327</v>
      </c>
      <c r="E33" s="95" t="s">
        <v>328</v>
      </c>
      <c r="F33" s="96" t="s">
        <v>318</v>
      </c>
      <c r="G33" s="234" t="s">
        <v>80</v>
      </c>
      <c r="H33" s="235"/>
      <c r="I33" s="97">
        <v>19</v>
      </c>
      <c r="J33" s="98">
        <v>80900</v>
      </c>
      <c r="K33" s="99"/>
    </row>
    <row r="34" spans="2:11" s="86" customFormat="1" ht="20.100000000000001" customHeight="1" x14ac:dyDescent="0.25">
      <c r="B34" s="92">
        <v>44654</v>
      </c>
      <c r="C34" s="93">
        <v>0.64099537037037035</v>
      </c>
      <c r="D34" s="94" t="s">
        <v>329</v>
      </c>
      <c r="E34" s="95" t="s">
        <v>328</v>
      </c>
      <c r="F34" s="96" t="s">
        <v>330</v>
      </c>
      <c r="G34" s="234" t="s">
        <v>271</v>
      </c>
      <c r="H34" s="235"/>
      <c r="I34" s="97">
        <v>30</v>
      </c>
      <c r="J34" s="98">
        <v>119900</v>
      </c>
      <c r="K34" s="99"/>
    </row>
    <row r="35" spans="2:11" s="86" customFormat="1" ht="20.100000000000001" customHeight="1" x14ac:dyDescent="0.25">
      <c r="B35" s="92">
        <v>44655</v>
      </c>
      <c r="C35" s="93">
        <v>0.46998842592592593</v>
      </c>
      <c r="D35" s="94" t="s">
        <v>331</v>
      </c>
      <c r="E35" s="95" t="s">
        <v>269</v>
      </c>
      <c r="F35" s="96" t="s">
        <v>294</v>
      </c>
      <c r="G35" s="234" t="s">
        <v>80</v>
      </c>
      <c r="H35" s="235"/>
      <c r="I35" s="97">
        <v>2</v>
      </c>
      <c r="J35" s="98">
        <v>37700</v>
      </c>
      <c r="K35" s="99"/>
    </row>
    <row r="36" spans="2:11" s="86" customFormat="1" ht="20.100000000000001" customHeight="1" x14ac:dyDescent="0.25">
      <c r="B36" s="92">
        <v>44655</v>
      </c>
      <c r="C36" s="93">
        <v>0.65302083333333327</v>
      </c>
      <c r="D36" s="94" t="s">
        <v>332</v>
      </c>
      <c r="E36" s="95" t="s">
        <v>328</v>
      </c>
      <c r="F36" s="96" t="s">
        <v>333</v>
      </c>
      <c r="G36" s="234" t="s">
        <v>334</v>
      </c>
      <c r="H36" s="235"/>
      <c r="I36" s="97">
        <v>15</v>
      </c>
      <c r="J36" s="98">
        <v>61400</v>
      </c>
      <c r="K36" s="99"/>
    </row>
    <row r="37" spans="2:11" s="86" customFormat="1" ht="20.100000000000001" customHeight="1" x14ac:dyDescent="0.25">
      <c r="B37" s="92">
        <v>44657</v>
      </c>
      <c r="C37" s="93">
        <v>0.77134259259259252</v>
      </c>
      <c r="D37" s="94" t="s">
        <v>335</v>
      </c>
      <c r="E37" s="95" t="s">
        <v>293</v>
      </c>
      <c r="F37" s="96" t="s">
        <v>318</v>
      </c>
      <c r="G37" s="234" t="s">
        <v>80</v>
      </c>
      <c r="H37" s="235"/>
      <c r="I37" s="97">
        <v>2</v>
      </c>
      <c r="J37" s="98">
        <v>18500</v>
      </c>
      <c r="K37" s="99"/>
    </row>
    <row r="38" spans="2:11" s="86" customFormat="1" ht="20.100000000000001" customHeight="1" x14ac:dyDescent="0.25">
      <c r="B38" s="92">
        <v>44658</v>
      </c>
      <c r="C38" s="93">
        <v>0.47208333333333335</v>
      </c>
      <c r="D38" s="94" t="s">
        <v>336</v>
      </c>
      <c r="E38" s="95" t="s">
        <v>269</v>
      </c>
      <c r="F38" s="96" t="s">
        <v>303</v>
      </c>
      <c r="G38" s="234" t="s">
        <v>271</v>
      </c>
      <c r="H38" s="235"/>
      <c r="I38" s="97">
        <v>3</v>
      </c>
      <c r="J38" s="98">
        <v>43600</v>
      </c>
      <c r="K38" s="99"/>
    </row>
    <row r="39" spans="2:11" s="86" customFormat="1" ht="20.100000000000001" customHeight="1" x14ac:dyDescent="0.25">
      <c r="B39" s="92">
        <v>44663</v>
      </c>
      <c r="C39" s="93">
        <v>0.72145833333333342</v>
      </c>
      <c r="D39" s="94" t="s">
        <v>337</v>
      </c>
      <c r="E39" s="95" t="s">
        <v>293</v>
      </c>
      <c r="F39" s="96" t="s">
        <v>318</v>
      </c>
      <c r="G39" s="234" t="s">
        <v>80</v>
      </c>
      <c r="H39" s="235"/>
      <c r="I39" s="97">
        <v>8</v>
      </c>
      <c r="J39" s="98">
        <v>88500</v>
      </c>
      <c r="K39" s="99"/>
    </row>
    <row r="40" spans="2:11" s="86" customFormat="1" ht="20.100000000000001" customHeight="1" x14ac:dyDescent="0.25">
      <c r="B40" s="92">
        <v>44665</v>
      </c>
      <c r="C40" s="93">
        <v>0.50912037037037039</v>
      </c>
      <c r="D40" s="94" t="s">
        <v>338</v>
      </c>
      <c r="E40" s="95" t="s">
        <v>293</v>
      </c>
      <c r="F40" s="96" t="s">
        <v>318</v>
      </c>
      <c r="G40" s="234" t="s">
        <v>319</v>
      </c>
      <c r="H40" s="235"/>
      <c r="I40" s="97">
        <v>3</v>
      </c>
      <c r="J40" s="98">
        <v>22500</v>
      </c>
      <c r="K40" s="99"/>
    </row>
    <row r="41" spans="2:11" s="86" customFormat="1" ht="20.100000000000001" customHeight="1" x14ac:dyDescent="0.25">
      <c r="B41" s="92">
        <v>44677</v>
      </c>
      <c r="C41" s="93">
        <v>0.50003472222222223</v>
      </c>
      <c r="D41" s="94" t="s">
        <v>339</v>
      </c>
      <c r="E41" s="95" t="s">
        <v>340</v>
      </c>
      <c r="F41" s="96" t="s">
        <v>274</v>
      </c>
      <c r="G41" s="234" t="s">
        <v>80</v>
      </c>
      <c r="H41" s="235"/>
      <c r="I41" s="97">
        <v>3</v>
      </c>
      <c r="J41" s="98">
        <v>39000</v>
      </c>
      <c r="K41" s="99"/>
    </row>
    <row r="42" spans="2:11" s="86" customFormat="1" ht="20.100000000000001" customHeight="1" x14ac:dyDescent="0.25">
      <c r="B42" s="92">
        <v>44678</v>
      </c>
      <c r="C42" s="93">
        <v>0.67680555555555555</v>
      </c>
      <c r="D42" s="94" t="s">
        <v>341</v>
      </c>
      <c r="E42" s="95" t="s">
        <v>269</v>
      </c>
      <c r="F42" s="96" t="s">
        <v>333</v>
      </c>
      <c r="G42" s="234" t="s">
        <v>319</v>
      </c>
      <c r="H42" s="235"/>
      <c r="I42" s="97">
        <v>28</v>
      </c>
      <c r="J42" s="98">
        <v>114900</v>
      </c>
      <c r="K42" s="99"/>
    </row>
    <row r="43" spans="2:11" s="86" customFormat="1" ht="20.100000000000001" customHeight="1" x14ac:dyDescent="0.25">
      <c r="B43" s="92">
        <v>44679</v>
      </c>
      <c r="C43" s="93">
        <v>0.4611574074074074</v>
      </c>
      <c r="D43" s="94" t="s">
        <v>336</v>
      </c>
      <c r="E43" s="95" t="s">
        <v>269</v>
      </c>
      <c r="F43" s="96" t="s">
        <v>294</v>
      </c>
      <c r="G43" s="234" t="s">
        <v>271</v>
      </c>
      <c r="H43" s="235"/>
      <c r="I43" s="97">
        <v>2</v>
      </c>
      <c r="J43" s="98">
        <v>43500</v>
      </c>
      <c r="K43" s="99"/>
    </row>
    <row r="44" spans="2:11" s="86" customFormat="1" ht="20.100000000000001" customHeight="1" x14ac:dyDescent="0.25">
      <c r="B44" s="236" t="s">
        <v>342</v>
      </c>
      <c r="C44" s="100"/>
      <c r="D44" s="238"/>
      <c r="E44" s="240"/>
      <c r="F44" s="242"/>
      <c r="G44" s="101" t="s">
        <v>1</v>
      </c>
      <c r="H44" s="102">
        <f>COUNTA(G32:H43)</f>
        <v>12</v>
      </c>
      <c r="I44" s="232"/>
      <c r="J44" s="250">
        <f>SUM(J32:J43)</f>
        <v>766320</v>
      </c>
      <c r="K44" s="99"/>
    </row>
    <row r="45" spans="2:11" s="86" customFormat="1" ht="20.100000000000001" customHeight="1" x14ac:dyDescent="0.25">
      <c r="B45" s="237"/>
      <c r="C45" s="103"/>
      <c r="D45" s="239"/>
      <c r="E45" s="241"/>
      <c r="F45" s="243"/>
      <c r="G45" s="104" t="s">
        <v>15</v>
      </c>
      <c r="H45" s="105">
        <v>0</v>
      </c>
      <c r="I45" s="233"/>
      <c r="J45" s="251"/>
    </row>
    <row r="46" spans="2:11" s="86" customFormat="1" ht="20.100000000000001" customHeight="1" x14ac:dyDescent="0.25">
      <c r="B46" s="92">
        <v>44683</v>
      </c>
      <c r="C46" s="93" t="s">
        <v>343</v>
      </c>
      <c r="D46" s="94" t="s">
        <v>344</v>
      </c>
      <c r="E46" s="95" t="s">
        <v>269</v>
      </c>
      <c r="F46" s="96" t="s">
        <v>345</v>
      </c>
      <c r="G46" s="234" t="s">
        <v>80</v>
      </c>
      <c r="H46" s="235"/>
      <c r="I46" s="97">
        <v>2</v>
      </c>
      <c r="J46" s="98">
        <v>34000</v>
      </c>
      <c r="K46" s="99"/>
    </row>
    <row r="47" spans="2:11" s="86" customFormat="1" ht="20.100000000000001" customHeight="1" x14ac:dyDescent="0.25">
      <c r="B47" s="92">
        <v>44684</v>
      </c>
      <c r="C47" s="93" t="s">
        <v>346</v>
      </c>
      <c r="D47" s="94" t="s">
        <v>347</v>
      </c>
      <c r="E47" s="95" t="s">
        <v>269</v>
      </c>
      <c r="F47" s="96" t="s">
        <v>294</v>
      </c>
      <c r="G47" s="234" t="s">
        <v>80</v>
      </c>
      <c r="H47" s="235"/>
      <c r="I47" s="97">
        <v>4</v>
      </c>
      <c r="J47" s="98">
        <v>68000</v>
      </c>
      <c r="K47" s="99"/>
    </row>
    <row r="48" spans="2:11" s="86" customFormat="1" ht="20.100000000000001" customHeight="1" x14ac:dyDescent="0.25">
      <c r="B48" s="92">
        <v>44685</v>
      </c>
      <c r="C48" s="93" t="s">
        <v>348</v>
      </c>
      <c r="D48" s="94" t="s">
        <v>349</v>
      </c>
      <c r="E48" s="95" t="s">
        <v>269</v>
      </c>
      <c r="F48" s="96" t="s">
        <v>288</v>
      </c>
      <c r="G48" s="234" t="s">
        <v>80</v>
      </c>
      <c r="H48" s="235"/>
      <c r="I48" s="97">
        <v>2</v>
      </c>
      <c r="J48" s="98">
        <v>40000</v>
      </c>
      <c r="K48" s="99"/>
    </row>
    <row r="49" spans="2:11" s="86" customFormat="1" ht="20.100000000000001" customHeight="1" x14ac:dyDescent="0.25">
      <c r="B49" s="92">
        <v>44691</v>
      </c>
      <c r="C49" s="93" t="s">
        <v>350</v>
      </c>
      <c r="D49" s="94" t="s">
        <v>351</v>
      </c>
      <c r="E49" s="95" t="s">
        <v>352</v>
      </c>
      <c r="F49" s="96" t="s">
        <v>345</v>
      </c>
      <c r="G49" s="234" t="s">
        <v>271</v>
      </c>
      <c r="H49" s="235"/>
      <c r="I49" s="97">
        <v>3</v>
      </c>
      <c r="J49" s="98">
        <v>55000</v>
      </c>
      <c r="K49" s="99"/>
    </row>
    <row r="50" spans="2:11" s="86" customFormat="1" ht="20.100000000000001" customHeight="1" x14ac:dyDescent="0.25">
      <c r="B50" s="92">
        <v>44694</v>
      </c>
      <c r="C50" s="93" t="s">
        <v>353</v>
      </c>
      <c r="D50" s="94" t="s">
        <v>354</v>
      </c>
      <c r="E50" s="95" t="s">
        <v>269</v>
      </c>
      <c r="F50" s="96" t="s">
        <v>294</v>
      </c>
      <c r="G50" s="234" t="s">
        <v>271</v>
      </c>
      <c r="H50" s="235"/>
      <c r="I50" s="97">
        <v>4</v>
      </c>
      <c r="J50" s="98">
        <v>68000</v>
      </c>
      <c r="K50" s="99"/>
    </row>
    <row r="51" spans="2:11" s="86" customFormat="1" ht="20.100000000000001" customHeight="1" x14ac:dyDescent="0.25">
      <c r="B51" s="92">
        <v>44697</v>
      </c>
      <c r="C51" s="93" t="s">
        <v>355</v>
      </c>
      <c r="D51" s="94" t="s">
        <v>356</v>
      </c>
      <c r="E51" s="95" t="s">
        <v>357</v>
      </c>
      <c r="F51" s="96" t="s">
        <v>270</v>
      </c>
      <c r="G51" s="234" t="s">
        <v>80</v>
      </c>
      <c r="H51" s="235"/>
      <c r="I51" s="97">
        <v>8</v>
      </c>
      <c r="J51" s="98">
        <v>239500</v>
      </c>
      <c r="K51" s="99"/>
    </row>
    <row r="52" spans="2:11" s="86" customFormat="1" ht="20.100000000000001" customHeight="1" x14ac:dyDescent="0.25">
      <c r="B52" s="92">
        <v>44697</v>
      </c>
      <c r="C52" s="93" t="s">
        <v>358</v>
      </c>
      <c r="D52" s="94" t="s">
        <v>359</v>
      </c>
      <c r="E52" s="95" t="s">
        <v>269</v>
      </c>
      <c r="F52" s="96" t="s">
        <v>318</v>
      </c>
      <c r="G52" s="234" t="s">
        <v>80</v>
      </c>
      <c r="H52" s="235"/>
      <c r="I52" s="97">
        <v>14</v>
      </c>
      <c r="J52" s="98">
        <v>119900</v>
      </c>
      <c r="K52" s="99"/>
    </row>
    <row r="53" spans="2:11" s="86" customFormat="1" ht="20.100000000000001" customHeight="1" x14ac:dyDescent="0.25">
      <c r="B53" s="92">
        <v>44698</v>
      </c>
      <c r="C53" s="93" t="s">
        <v>57</v>
      </c>
      <c r="D53" s="94" t="s">
        <v>360</v>
      </c>
      <c r="E53" s="95" t="s">
        <v>269</v>
      </c>
      <c r="F53" s="96" t="s">
        <v>361</v>
      </c>
      <c r="G53" s="234" t="s">
        <v>80</v>
      </c>
      <c r="H53" s="235"/>
      <c r="I53" s="97">
        <v>2</v>
      </c>
      <c r="J53" s="98">
        <v>35300</v>
      </c>
      <c r="K53" s="99"/>
    </row>
    <row r="54" spans="2:11" s="86" customFormat="1" ht="20.100000000000001" customHeight="1" x14ac:dyDescent="0.25">
      <c r="B54" s="92">
        <v>44700</v>
      </c>
      <c r="C54" s="93" t="s">
        <v>362</v>
      </c>
      <c r="D54" s="94" t="s">
        <v>363</v>
      </c>
      <c r="E54" s="95" t="s">
        <v>77</v>
      </c>
      <c r="F54" s="96" t="s">
        <v>364</v>
      </c>
      <c r="G54" s="234" t="s">
        <v>271</v>
      </c>
      <c r="H54" s="235"/>
      <c r="I54" s="97">
        <v>2</v>
      </c>
      <c r="J54" s="98">
        <v>37000</v>
      </c>
      <c r="K54" s="99"/>
    </row>
    <row r="55" spans="2:11" s="86" customFormat="1" ht="20.100000000000001" customHeight="1" x14ac:dyDescent="0.25">
      <c r="B55" s="92">
        <v>44704</v>
      </c>
      <c r="C55" s="93" t="s">
        <v>365</v>
      </c>
      <c r="D55" s="94" t="s">
        <v>366</v>
      </c>
      <c r="E55" s="95" t="s">
        <v>367</v>
      </c>
      <c r="F55" s="96" t="s">
        <v>278</v>
      </c>
      <c r="G55" s="234" t="s">
        <v>319</v>
      </c>
      <c r="H55" s="235"/>
      <c r="I55" s="97">
        <v>7</v>
      </c>
      <c r="J55" s="98">
        <v>228000</v>
      </c>
      <c r="K55" s="99"/>
    </row>
    <row r="56" spans="2:11" s="86" customFormat="1" ht="20.100000000000001" customHeight="1" x14ac:dyDescent="0.25">
      <c r="B56" s="92">
        <v>44707</v>
      </c>
      <c r="C56" s="93" t="s">
        <v>368</v>
      </c>
      <c r="D56" s="94" t="s">
        <v>369</v>
      </c>
      <c r="E56" s="95" t="s">
        <v>370</v>
      </c>
      <c r="F56" s="96" t="s">
        <v>278</v>
      </c>
      <c r="G56" s="234" t="s">
        <v>275</v>
      </c>
      <c r="H56" s="235"/>
      <c r="I56" s="97">
        <v>10</v>
      </c>
      <c r="J56" s="98">
        <v>272000</v>
      </c>
      <c r="K56" s="99"/>
    </row>
    <row r="57" spans="2:11" s="86" customFormat="1" ht="20.100000000000001" customHeight="1" x14ac:dyDescent="0.25">
      <c r="B57" s="92">
        <v>44708</v>
      </c>
      <c r="C57" s="93" t="s">
        <v>371</v>
      </c>
      <c r="D57" s="94" t="s">
        <v>628</v>
      </c>
      <c r="E57" s="95" t="s">
        <v>372</v>
      </c>
      <c r="F57" s="96" t="s">
        <v>373</v>
      </c>
      <c r="G57" s="234" t="s">
        <v>298</v>
      </c>
      <c r="H57" s="235"/>
      <c r="I57" s="97">
        <v>30</v>
      </c>
      <c r="J57" s="98">
        <v>129000</v>
      </c>
      <c r="K57" s="99"/>
    </row>
    <row r="58" spans="2:11" s="86" customFormat="1" ht="20.100000000000001" customHeight="1" x14ac:dyDescent="0.25">
      <c r="B58" s="236" t="s">
        <v>374</v>
      </c>
      <c r="C58" s="100"/>
      <c r="D58" s="238"/>
      <c r="E58" s="240"/>
      <c r="F58" s="242"/>
      <c r="G58" s="101" t="s">
        <v>1</v>
      </c>
      <c r="H58" s="102">
        <f>COUNTA(G46:H57)</f>
        <v>12</v>
      </c>
      <c r="I58" s="232"/>
      <c r="J58" s="250">
        <f>SUM(J46:J57)</f>
        <v>1325700</v>
      </c>
      <c r="K58" s="99"/>
    </row>
    <row r="59" spans="2:11" s="86" customFormat="1" ht="20.100000000000001" customHeight="1" x14ac:dyDescent="0.25">
      <c r="B59" s="237"/>
      <c r="C59" s="103"/>
      <c r="D59" s="239"/>
      <c r="E59" s="241"/>
      <c r="F59" s="243"/>
      <c r="G59" s="104" t="s">
        <v>15</v>
      </c>
      <c r="H59" s="105">
        <v>0</v>
      </c>
      <c r="I59" s="233"/>
      <c r="J59" s="251"/>
    </row>
    <row r="60" spans="2:11" s="86" customFormat="1" ht="20.100000000000001" customHeight="1" x14ac:dyDescent="0.25">
      <c r="B60" s="92">
        <v>44714</v>
      </c>
      <c r="C60" s="93" t="s">
        <v>375</v>
      </c>
      <c r="D60" s="94" t="s">
        <v>376</v>
      </c>
      <c r="E60" s="95" t="s">
        <v>377</v>
      </c>
      <c r="F60" s="96" t="s">
        <v>270</v>
      </c>
      <c r="G60" s="234" t="s">
        <v>80</v>
      </c>
      <c r="H60" s="235"/>
      <c r="I60" s="97">
        <v>8</v>
      </c>
      <c r="J60" s="98">
        <v>270800</v>
      </c>
      <c r="K60" s="99"/>
    </row>
    <row r="61" spans="2:11" s="86" customFormat="1" ht="20.100000000000001" customHeight="1" x14ac:dyDescent="0.25">
      <c r="B61" s="92">
        <v>44714</v>
      </c>
      <c r="C61" s="93" t="s">
        <v>378</v>
      </c>
      <c r="D61" s="94" t="s">
        <v>379</v>
      </c>
      <c r="E61" s="95" t="s">
        <v>380</v>
      </c>
      <c r="F61" s="96" t="s">
        <v>373</v>
      </c>
      <c r="G61" s="234" t="s">
        <v>319</v>
      </c>
      <c r="H61" s="235"/>
      <c r="I61" s="97">
        <v>22</v>
      </c>
      <c r="J61" s="98">
        <v>79990</v>
      </c>
      <c r="K61" s="99"/>
    </row>
    <row r="62" spans="2:11" s="86" customFormat="1" ht="20.100000000000001" customHeight="1" x14ac:dyDescent="0.25">
      <c r="B62" s="92">
        <v>44715</v>
      </c>
      <c r="C62" s="93" t="s">
        <v>381</v>
      </c>
      <c r="D62" s="94" t="s">
        <v>382</v>
      </c>
      <c r="E62" s="95" t="s">
        <v>383</v>
      </c>
      <c r="F62" s="96" t="s">
        <v>384</v>
      </c>
      <c r="G62" s="234" t="s">
        <v>301</v>
      </c>
      <c r="H62" s="235"/>
      <c r="I62" s="97">
        <v>18</v>
      </c>
      <c r="J62" s="98">
        <v>442000</v>
      </c>
      <c r="K62" s="99"/>
    </row>
    <row r="63" spans="2:11" s="86" customFormat="1" ht="20.100000000000001" customHeight="1" x14ac:dyDescent="0.25">
      <c r="B63" s="92">
        <v>44715</v>
      </c>
      <c r="C63" s="93" t="s">
        <v>385</v>
      </c>
      <c r="D63" s="94" t="s">
        <v>386</v>
      </c>
      <c r="E63" s="95" t="s">
        <v>290</v>
      </c>
      <c r="F63" s="96" t="s">
        <v>333</v>
      </c>
      <c r="G63" s="234" t="s">
        <v>319</v>
      </c>
      <c r="H63" s="235"/>
      <c r="I63" s="97">
        <v>5</v>
      </c>
      <c r="J63" s="98">
        <v>66000</v>
      </c>
      <c r="K63" s="99"/>
    </row>
    <row r="64" spans="2:11" s="86" customFormat="1" ht="20.100000000000001" customHeight="1" x14ac:dyDescent="0.25">
      <c r="B64" s="92">
        <v>44720</v>
      </c>
      <c r="C64" s="93" t="s">
        <v>387</v>
      </c>
      <c r="D64" s="94" t="s">
        <v>388</v>
      </c>
      <c r="E64" s="95" t="s">
        <v>389</v>
      </c>
      <c r="F64" s="96" t="s">
        <v>274</v>
      </c>
      <c r="G64" s="234" t="s">
        <v>80</v>
      </c>
      <c r="H64" s="235"/>
      <c r="I64" s="97">
        <v>17</v>
      </c>
      <c r="J64" s="98">
        <v>490000</v>
      </c>
      <c r="K64" s="99"/>
    </row>
    <row r="65" spans="2:11" s="86" customFormat="1" ht="20.100000000000001" customHeight="1" x14ac:dyDescent="0.25">
      <c r="B65" s="92">
        <v>44721</v>
      </c>
      <c r="C65" s="93" t="s">
        <v>390</v>
      </c>
      <c r="D65" s="94" t="s">
        <v>391</v>
      </c>
      <c r="E65" s="95" t="s">
        <v>392</v>
      </c>
      <c r="F65" s="96" t="s">
        <v>278</v>
      </c>
      <c r="G65" s="234" t="s">
        <v>80</v>
      </c>
      <c r="H65" s="235"/>
      <c r="I65" s="97">
        <v>13</v>
      </c>
      <c r="J65" s="98">
        <v>313000</v>
      </c>
      <c r="K65" s="99"/>
    </row>
    <row r="66" spans="2:11" s="86" customFormat="1" ht="20.100000000000001" customHeight="1" x14ac:dyDescent="0.25">
      <c r="B66" s="92">
        <v>44725</v>
      </c>
      <c r="C66" s="93" t="s">
        <v>393</v>
      </c>
      <c r="D66" s="94" t="s">
        <v>394</v>
      </c>
      <c r="E66" s="95" t="s">
        <v>395</v>
      </c>
      <c r="F66" s="96" t="s">
        <v>373</v>
      </c>
      <c r="G66" s="234" t="s">
        <v>271</v>
      </c>
      <c r="H66" s="235"/>
      <c r="I66" s="97">
        <v>4</v>
      </c>
      <c r="J66" s="98">
        <v>100000</v>
      </c>
      <c r="K66" s="99"/>
    </row>
    <row r="67" spans="2:11" s="86" customFormat="1" ht="20.100000000000001" customHeight="1" x14ac:dyDescent="0.25">
      <c r="B67" s="92">
        <v>44725</v>
      </c>
      <c r="C67" s="93" t="s">
        <v>396</v>
      </c>
      <c r="D67" s="94" t="s">
        <v>397</v>
      </c>
      <c r="E67" s="95" t="s">
        <v>398</v>
      </c>
      <c r="F67" s="96" t="s">
        <v>373</v>
      </c>
      <c r="G67" s="234" t="s">
        <v>80</v>
      </c>
      <c r="H67" s="235"/>
      <c r="I67" s="97">
        <v>20</v>
      </c>
      <c r="J67" s="98">
        <v>103000</v>
      </c>
      <c r="K67" s="99"/>
    </row>
    <row r="68" spans="2:11" s="86" customFormat="1" ht="20.100000000000001" customHeight="1" x14ac:dyDescent="0.25">
      <c r="B68" s="92">
        <v>44726</v>
      </c>
      <c r="C68" s="93" t="s">
        <v>399</v>
      </c>
      <c r="D68" s="94" t="s">
        <v>400</v>
      </c>
      <c r="E68" s="95" t="s">
        <v>401</v>
      </c>
      <c r="F68" s="96" t="s">
        <v>373</v>
      </c>
      <c r="G68" s="234" t="s">
        <v>80</v>
      </c>
      <c r="H68" s="235"/>
      <c r="I68" s="97">
        <v>3</v>
      </c>
      <c r="J68" s="98">
        <v>83500</v>
      </c>
      <c r="K68" s="99"/>
    </row>
    <row r="69" spans="2:11" s="86" customFormat="1" ht="20.100000000000001" customHeight="1" x14ac:dyDescent="0.25">
      <c r="B69" s="92">
        <v>44729</v>
      </c>
      <c r="C69" s="93" t="s">
        <v>402</v>
      </c>
      <c r="D69" s="94" t="s">
        <v>403</v>
      </c>
      <c r="E69" s="95" t="s">
        <v>401</v>
      </c>
      <c r="F69" s="96" t="s">
        <v>373</v>
      </c>
      <c r="G69" s="234" t="s">
        <v>334</v>
      </c>
      <c r="H69" s="235"/>
      <c r="I69" s="97">
        <v>3</v>
      </c>
      <c r="J69" s="98">
        <v>64900</v>
      </c>
      <c r="K69" s="99"/>
    </row>
    <row r="70" spans="2:11" s="86" customFormat="1" ht="20.100000000000001" customHeight="1" x14ac:dyDescent="0.25">
      <c r="B70" s="92">
        <v>44732</v>
      </c>
      <c r="C70" s="93" t="s">
        <v>404</v>
      </c>
      <c r="D70" s="94" t="s">
        <v>405</v>
      </c>
      <c r="E70" s="95" t="s">
        <v>395</v>
      </c>
      <c r="F70" s="96" t="s">
        <v>406</v>
      </c>
      <c r="G70" s="234" t="s">
        <v>80</v>
      </c>
      <c r="H70" s="235"/>
      <c r="I70" s="97">
        <v>2</v>
      </c>
      <c r="J70" s="98">
        <v>115000</v>
      </c>
      <c r="K70" s="99"/>
    </row>
    <row r="71" spans="2:11" s="86" customFormat="1" ht="20.100000000000001" customHeight="1" x14ac:dyDescent="0.25">
      <c r="B71" s="92">
        <v>44732</v>
      </c>
      <c r="C71" s="93" t="s">
        <v>407</v>
      </c>
      <c r="D71" s="94" t="s">
        <v>408</v>
      </c>
      <c r="E71" s="95" t="s">
        <v>290</v>
      </c>
      <c r="F71" s="96" t="s">
        <v>373</v>
      </c>
      <c r="G71" s="234" t="s">
        <v>301</v>
      </c>
      <c r="H71" s="235"/>
      <c r="I71" s="97">
        <v>13</v>
      </c>
      <c r="J71" s="98">
        <v>65050</v>
      </c>
      <c r="K71" s="99"/>
    </row>
    <row r="72" spans="2:11" s="86" customFormat="1" ht="20.100000000000001" customHeight="1" x14ac:dyDescent="0.25">
      <c r="B72" s="92">
        <v>44736</v>
      </c>
      <c r="C72" s="93" t="s">
        <v>409</v>
      </c>
      <c r="D72" s="94" t="s">
        <v>410</v>
      </c>
      <c r="E72" s="95" t="s">
        <v>411</v>
      </c>
      <c r="F72" s="96" t="s">
        <v>412</v>
      </c>
      <c r="G72" s="234" t="s">
        <v>275</v>
      </c>
      <c r="H72" s="235"/>
      <c r="I72" s="97">
        <v>3</v>
      </c>
      <c r="J72" s="98">
        <v>39000</v>
      </c>
      <c r="K72" s="99"/>
    </row>
    <row r="73" spans="2:11" s="86" customFormat="1" ht="20.100000000000001" customHeight="1" x14ac:dyDescent="0.25">
      <c r="B73" s="92">
        <v>44739</v>
      </c>
      <c r="C73" s="93" t="s">
        <v>413</v>
      </c>
      <c r="D73" s="94" t="s">
        <v>414</v>
      </c>
      <c r="E73" s="95" t="s">
        <v>290</v>
      </c>
      <c r="F73" s="96" t="s">
        <v>345</v>
      </c>
      <c r="G73" s="234" t="s">
        <v>319</v>
      </c>
      <c r="H73" s="235"/>
      <c r="I73" s="97">
        <v>3</v>
      </c>
      <c r="J73" s="98">
        <v>62500</v>
      </c>
      <c r="K73" s="99"/>
    </row>
    <row r="74" spans="2:11" s="86" customFormat="1" ht="20.100000000000001" customHeight="1" x14ac:dyDescent="0.25">
      <c r="B74" s="92">
        <v>44741</v>
      </c>
      <c r="C74" s="93">
        <v>0.47476851851851848</v>
      </c>
      <c r="D74" s="94" t="s">
        <v>629</v>
      </c>
      <c r="E74" s="95" t="s">
        <v>290</v>
      </c>
      <c r="F74" s="96" t="s">
        <v>318</v>
      </c>
      <c r="G74" s="234" t="s">
        <v>80</v>
      </c>
      <c r="H74" s="235"/>
      <c r="I74" s="97">
        <v>2</v>
      </c>
      <c r="J74" s="98">
        <v>30900</v>
      </c>
      <c r="K74" s="99"/>
    </row>
    <row r="75" spans="2:11" s="86" customFormat="1" ht="20.100000000000001" customHeight="1" x14ac:dyDescent="0.25">
      <c r="B75" s="236" t="s">
        <v>415</v>
      </c>
      <c r="C75" s="100"/>
      <c r="D75" s="238"/>
      <c r="E75" s="240"/>
      <c r="F75" s="242"/>
      <c r="G75" s="101" t="s">
        <v>416</v>
      </c>
      <c r="H75" s="102">
        <f>COUNTA(G60:H74)</f>
        <v>15</v>
      </c>
      <c r="I75" s="232"/>
      <c r="J75" s="250">
        <f>SUM(J60:J74)</f>
        <v>2325640</v>
      </c>
      <c r="K75" s="99"/>
    </row>
    <row r="76" spans="2:11" s="86" customFormat="1" ht="20.100000000000001" customHeight="1" x14ac:dyDescent="0.25">
      <c r="B76" s="237"/>
      <c r="C76" s="103"/>
      <c r="D76" s="239"/>
      <c r="E76" s="241"/>
      <c r="F76" s="243"/>
      <c r="G76" s="104" t="s">
        <v>417</v>
      </c>
      <c r="H76" s="105">
        <v>0</v>
      </c>
      <c r="I76" s="233"/>
      <c r="J76" s="251"/>
    </row>
    <row r="77" spans="2:11" s="86" customFormat="1" ht="20.100000000000001" customHeight="1" x14ac:dyDescent="0.25">
      <c r="B77" s="106">
        <v>44743</v>
      </c>
      <c r="C77" s="107" t="s">
        <v>418</v>
      </c>
      <c r="D77" s="108" t="s">
        <v>419</v>
      </c>
      <c r="E77" s="109" t="s">
        <v>420</v>
      </c>
      <c r="F77" s="96" t="s">
        <v>318</v>
      </c>
      <c r="G77" s="234" t="s">
        <v>80</v>
      </c>
      <c r="H77" s="252"/>
      <c r="I77" s="110">
        <v>23</v>
      </c>
      <c r="J77" s="111">
        <v>26600</v>
      </c>
      <c r="K77" s="99"/>
    </row>
    <row r="78" spans="2:11" s="86" customFormat="1" ht="20.100000000000001" customHeight="1" x14ac:dyDescent="0.25">
      <c r="B78" s="112">
        <v>44750</v>
      </c>
      <c r="C78" s="113" t="s">
        <v>421</v>
      </c>
      <c r="D78" s="114" t="s">
        <v>419</v>
      </c>
      <c r="E78" s="109" t="s">
        <v>290</v>
      </c>
      <c r="F78" s="96" t="s">
        <v>318</v>
      </c>
      <c r="G78" s="234" t="s">
        <v>80</v>
      </c>
      <c r="H78" s="252"/>
      <c r="I78" s="115">
        <v>13</v>
      </c>
      <c r="J78" s="111">
        <v>77180</v>
      </c>
      <c r="K78" s="99"/>
    </row>
    <row r="79" spans="2:11" s="86" customFormat="1" ht="20.100000000000001" customHeight="1" x14ac:dyDescent="0.25">
      <c r="B79" s="112">
        <v>44750</v>
      </c>
      <c r="C79" s="113"/>
      <c r="D79" s="116" t="s">
        <v>422</v>
      </c>
      <c r="E79" s="109"/>
      <c r="F79" s="96" t="s">
        <v>278</v>
      </c>
      <c r="G79" s="234" t="s">
        <v>313</v>
      </c>
      <c r="H79" s="252"/>
      <c r="I79" s="115">
        <v>1</v>
      </c>
      <c r="J79" s="111">
        <v>50000</v>
      </c>
      <c r="K79" s="99"/>
    </row>
    <row r="80" spans="2:11" s="86" customFormat="1" ht="20.100000000000001" customHeight="1" x14ac:dyDescent="0.25">
      <c r="B80" s="112">
        <v>44753</v>
      </c>
      <c r="C80" s="113" t="s">
        <v>423</v>
      </c>
      <c r="D80" s="116" t="s">
        <v>630</v>
      </c>
      <c r="E80" s="109" t="s">
        <v>424</v>
      </c>
      <c r="F80" s="96" t="s">
        <v>425</v>
      </c>
      <c r="G80" s="234" t="s">
        <v>49</v>
      </c>
      <c r="H80" s="252"/>
      <c r="I80" s="115">
        <v>3</v>
      </c>
      <c r="J80" s="117">
        <v>112000</v>
      </c>
      <c r="K80" s="99"/>
    </row>
    <row r="81" spans="2:11" s="86" customFormat="1" ht="20.100000000000001" customHeight="1" x14ac:dyDescent="0.25">
      <c r="B81" s="112">
        <v>44756</v>
      </c>
      <c r="C81" s="113" t="s">
        <v>426</v>
      </c>
      <c r="D81" s="114" t="s">
        <v>427</v>
      </c>
      <c r="E81" s="109" t="s">
        <v>428</v>
      </c>
      <c r="F81" s="96" t="s">
        <v>318</v>
      </c>
      <c r="G81" s="234" t="s">
        <v>80</v>
      </c>
      <c r="H81" s="252"/>
      <c r="I81" s="115">
        <v>13</v>
      </c>
      <c r="J81" s="111">
        <v>16420</v>
      </c>
      <c r="K81" s="99"/>
    </row>
    <row r="82" spans="2:11" s="86" customFormat="1" ht="20.100000000000001" customHeight="1" x14ac:dyDescent="0.25">
      <c r="B82" s="112">
        <v>44756</v>
      </c>
      <c r="C82" s="113" t="s">
        <v>429</v>
      </c>
      <c r="D82" s="114" t="s">
        <v>430</v>
      </c>
      <c r="E82" s="109" t="s">
        <v>290</v>
      </c>
      <c r="F82" s="96" t="s">
        <v>431</v>
      </c>
      <c r="G82" s="234" t="s">
        <v>319</v>
      </c>
      <c r="H82" s="252"/>
      <c r="I82" s="115">
        <v>2</v>
      </c>
      <c r="J82" s="111">
        <v>21500</v>
      </c>
      <c r="K82" s="99"/>
    </row>
    <row r="83" spans="2:11" s="86" customFormat="1" ht="20.100000000000001" customHeight="1" x14ac:dyDescent="0.25">
      <c r="B83" s="112">
        <v>44756</v>
      </c>
      <c r="C83" s="113" t="s">
        <v>432</v>
      </c>
      <c r="D83" s="114" t="s">
        <v>653</v>
      </c>
      <c r="E83" s="109" t="s">
        <v>433</v>
      </c>
      <c r="F83" s="96" t="s">
        <v>330</v>
      </c>
      <c r="G83" s="234" t="s">
        <v>80</v>
      </c>
      <c r="H83" s="252"/>
      <c r="I83" s="115">
        <v>30</v>
      </c>
      <c r="J83" s="111">
        <v>166500</v>
      </c>
      <c r="K83" s="99"/>
    </row>
    <row r="84" spans="2:11" s="86" customFormat="1" ht="20.100000000000001" customHeight="1" x14ac:dyDescent="0.25">
      <c r="B84" s="112">
        <v>44757</v>
      </c>
      <c r="C84" s="113" t="s">
        <v>434</v>
      </c>
      <c r="D84" s="114" t="s">
        <v>435</v>
      </c>
      <c r="E84" s="109" t="s">
        <v>286</v>
      </c>
      <c r="F84" s="96" t="s">
        <v>436</v>
      </c>
      <c r="G84" s="234" t="s">
        <v>80</v>
      </c>
      <c r="H84" s="252"/>
      <c r="I84" s="115">
        <v>6</v>
      </c>
      <c r="J84" s="111">
        <v>82000</v>
      </c>
      <c r="K84" s="99"/>
    </row>
    <row r="85" spans="2:11" s="86" customFormat="1" ht="20.100000000000001" customHeight="1" x14ac:dyDescent="0.25">
      <c r="B85" s="118">
        <v>44760</v>
      </c>
      <c r="C85" s="119" t="s">
        <v>437</v>
      </c>
      <c r="D85" s="120" t="s">
        <v>438</v>
      </c>
      <c r="E85" s="109" t="s">
        <v>439</v>
      </c>
      <c r="F85" s="96" t="s">
        <v>440</v>
      </c>
      <c r="G85" s="234" t="s">
        <v>80</v>
      </c>
      <c r="H85" s="252"/>
      <c r="I85" s="115">
        <v>3</v>
      </c>
      <c r="J85" s="121">
        <v>20500</v>
      </c>
      <c r="K85" s="99"/>
    </row>
    <row r="86" spans="2:11" s="86" customFormat="1" ht="20.100000000000001" customHeight="1" x14ac:dyDescent="0.25">
      <c r="B86" s="118">
        <v>44760</v>
      </c>
      <c r="C86" s="122" t="s">
        <v>441</v>
      </c>
      <c r="D86" s="123" t="s">
        <v>442</v>
      </c>
      <c r="E86" s="109" t="s">
        <v>443</v>
      </c>
      <c r="F86" s="96" t="s">
        <v>345</v>
      </c>
      <c r="G86" s="234" t="s">
        <v>319</v>
      </c>
      <c r="H86" s="252"/>
      <c r="I86" s="115">
        <v>2</v>
      </c>
      <c r="J86" s="124">
        <v>74000</v>
      </c>
      <c r="K86" s="99"/>
    </row>
    <row r="87" spans="2:11" s="86" customFormat="1" ht="20.100000000000001" customHeight="1" x14ac:dyDescent="0.25">
      <c r="B87" s="112">
        <v>44762</v>
      </c>
      <c r="C87" s="113" t="s">
        <v>444</v>
      </c>
      <c r="D87" s="114" t="s">
        <v>445</v>
      </c>
      <c r="E87" s="109" t="s">
        <v>290</v>
      </c>
      <c r="F87" s="96" t="s">
        <v>446</v>
      </c>
      <c r="G87" s="234" t="s">
        <v>80</v>
      </c>
      <c r="H87" s="252"/>
      <c r="I87" s="115">
        <v>8</v>
      </c>
      <c r="J87" s="111">
        <v>51500</v>
      </c>
      <c r="K87" s="99"/>
    </row>
    <row r="88" spans="2:11" s="86" customFormat="1" ht="20.100000000000001" customHeight="1" x14ac:dyDescent="0.25">
      <c r="B88" s="112">
        <v>44762</v>
      </c>
      <c r="C88" s="113" t="s">
        <v>447</v>
      </c>
      <c r="D88" s="114" t="s">
        <v>448</v>
      </c>
      <c r="E88" s="109" t="s">
        <v>389</v>
      </c>
      <c r="F88" s="96" t="s">
        <v>449</v>
      </c>
      <c r="G88" s="234" t="s">
        <v>80</v>
      </c>
      <c r="H88" s="252"/>
      <c r="I88" s="115">
        <v>6</v>
      </c>
      <c r="J88" s="111">
        <v>180000</v>
      </c>
      <c r="K88" s="99"/>
    </row>
    <row r="89" spans="2:11" s="86" customFormat="1" ht="20.100000000000001" customHeight="1" x14ac:dyDescent="0.25">
      <c r="B89" s="112">
        <v>44763</v>
      </c>
      <c r="C89" s="113" t="s">
        <v>450</v>
      </c>
      <c r="D89" s="114" t="s">
        <v>652</v>
      </c>
      <c r="E89" s="109" t="s">
        <v>433</v>
      </c>
      <c r="F89" s="96" t="s">
        <v>345</v>
      </c>
      <c r="G89" s="234" t="s">
        <v>80</v>
      </c>
      <c r="H89" s="252"/>
      <c r="I89" s="115">
        <v>25</v>
      </c>
      <c r="J89" s="111">
        <v>138750</v>
      </c>
      <c r="K89" s="99"/>
    </row>
    <row r="90" spans="2:11" s="86" customFormat="1" ht="20.100000000000001" customHeight="1" x14ac:dyDescent="0.25">
      <c r="B90" s="236" t="s">
        <v>451</v>
      </c>
      <c r="C90" s="100"/>
      <c r="D90" s="238"/>
      <c r="E90" s="240"/>
      <c r="F90" s="242"/>
      <c r="G90" s="101" t="s">
        <v>1</v>
      </c>
      <c r="H90" s="102">
        <f>COUNTA(G77:H79,G81:H89)</f>
        <v>12</v>
      </c>
      <c r="I90" s="249"/>
      <c r="J90" s="250">
        <f>SUM(J77:J89)</f>
        <v>1016950</v>
      </c>
      <c r="K90" s="99"/>
    </row>
    <row r="91" spans="2:11" s="86" customFormat="1" ht="20.100000000000001" customHeight="1" x14ac:dyDescent="0.25">
      <c r="B91" s="253"/>
      <c r="C91" s="103"/>
      <c r="D91" s="239"/>
      <c r="E91" s="241"/>
      <c r="F91" s="243"/>
      <c r="G91" s="104" t="s">
        <v>417</v>
      </c>
      <c r="H91" s="105">
        <f>1</f>
        <v>1</v>
      </c>
      <c r="I91" s="233"/>
      <c r="J91" s="251"/>
    </row>
    <row r="92" spans="2:11" s="86" customFormat="1" ht="20.100000000000001" customHeight="1" x14ac:dyDescent="0.25">
      <c r="B92" s="125">
        <v>44775</v>
      </c>
      <c r="C92" s="126">
        <v>0.62353009259259262</v>
      </c>
      <c r="D92" s="127" t="s">
        <v>452</v>
      </c>
      <c r="E92" s="128" t="s">
        <v>290</v>
      </c>
      <c r="F92" s="96" t="s">
        <v>330</v>
      </c>
      <c r="G92" s="234" t="s">
        <v>80</v>
      </c>
      <c r="H92" s="235"/>
      <c r="I92" s="97">
        <v>14</v>
      </c>
      <c r="J92" s="129">
        <v>96100</v>
      </c>
    </row>
    <row r="93" spans="2:11" s="86" customFormat="1" ht="20.100000000000001" customHeight="1" x14ac:dyDescent="0.25">
      <c r="B93" s="130">
        <v>44777</v>
      </c>
      <c r="C93" s="131"/>
      <c r="D93" s="132" t="s">
        <v>453</v>
      </c>
      <c r="E93" s="133"/>
      <c r="F93" s="96" t="s">
        <v>384</v>
      </c>
      <c r="G93" s="234" t="s">
        <v>313</v>
      </c>
      <c r="H93" s="235"/>
      <c r="I93" s="97">
        <v>1</v>
      </c>
      <c r="J93" s="134">
        <v>50000</v>
      </c>
    </row>
    <row r="94" spans="2:11" s="86" customFormat="1" ht="20.100000000000001" customHeight="1" x14ac:dyDescent="0.25">
      <c r="B94" s="130">
        <v>44777</v>
      </c>
      <c r="C94" s="131">
        <v>0.79614583333333344</v>
      </c>
      <c r="D94" s="132" t="s">
        <v>454</v>
      </c>
      <c r="E94" s="133" t="s">
        <v>455</v>
      </c>
      <c r="F94" s="96" t="s">
        <v>425</v>
      </c>
      <c r="G94" s="234" t="s">
        <v>80</v>
      </c>
      <c r="H94" s="235"/>
      <c r="I94" s="97">
        <v>3</v>
      </c>
      <c r="J94" s="134">
        <v>74000</v>
      </c>
    </row>
    <row r="95" spans="2:11" s="86" customFormat="1" ht="20.100000000000001" customHeight="1" x14ac:dyDescent="0.25">
      <c r="B95" s="130">
        <v>44784</v>
      </c>
      <c r="C95" s="131">
        <v>0.49733796296296301</v>
      </c>
      <c r="D95" s="132" t="s">
        <v>456</v>
      </c>
      <c r="E95" s="133" t="s">
        <v>457</v>
      </c>
      <c r="F95" s="96" t="s">
        <v>458</v>
      </c>
      <c r="G95" s="234" t="s">
        <v>301</v>
      </c>
      <c r="H95" s="235"/>
      <c r="I95" s="97">
        <v>3</v>
      </c>
      <c r="J95" s="134">
        <v>42000</v>
      </c>
    </row>
    <row r="96" spans="2:11" s="86" customFormat="1" ht="20.100000000000001" customHeight="1" x14ac:dyDescent="0.25">
      <c r="B96" s="130">
        <v>44784</v>
      </c>
      <c r="C96" s="131">
        <v>0.66064814814814821</v>
      </c>
      <c r="D96" s="132" t="s">
        <v>459</v>
      </c>
      <c r="E96" s="133" t="s">
        <v>290</v>
      </c>
      <c r="F96" s="96" t="s">
        <v>318</v>
      </c>
      <c r="G96" s="234" t="s">
        <v>80</v>
      </c>
      <c r="H96" s="235"/>
      <c r="I96" s="97">
        <v>40</v>
      </c>
      <c r="J96" s="134">
        <v>186080</v>
      </c>
    </row>
    <row r="97" spans="2:10" ht="19.5" customHeight="1" x14ac:dyDescent="0.25">
      <c r="B97" s="130">
        <v>44790</v>
      </c>
      <c r="C97" s="131">
        <v>0.45489583333333333</v>
      </c>
      <c r="D97" s="132" t="s">
        <v>460</v>
      </c>
      <c r="E97" s="133" t="s">
        <v>290</v>
      </c>
      <c r="F97" s="96" t="s">
        <v>461</v>
      </c>
      <c r="G97" s="234" t="s">
        <v>80</v>
      </c>
      <c r="H97" s="235"/>
      <c r="I97" s="97">
        <v>3</v>
      </c>
      <c r="J97" s="134">
        <v>54500</v>
      </c>
    </row>
    <row r="98" spans="2:10" ht="19.5" customHeight="1" x14ac:dyDescent="0.25">
      <c r="B98" s="130">
        <v>44791</v>
      </c>
      <c r="C98" s="131">
        <v>0.44885416666666672</v>
      </c>
      <c r="D98" s="132" t="s">
        <v>462</v>
      </c>
      <c r="E98" s="133" t="s">
        <v>290</v>
      </c>
      <c r="F98" s="135" t="s">
        <v>318</v>
      </c>
      <c r="G98" s="234" t="s">
        <v>271</v>
      </c>
      <c r="H98" s="235"/>
      <c r="I98" s="97">
        <v>2</v>
      </c>
      <c r="J98" s="134">
        <v>35000</v>
      </c>
    </row>
    <row r="99" spans="2:10" ht="19.5" customHeight="1" x14ac:dyDescent="0.25">
      <c r="B99" s="130">
        <v>44793</v>
      </c>
      <c r="C99" s="131">
        <v>0.69773148148148145</v>
      </c>
      <c r="D99" s="208" t="s">
        <v>631</v>
      </c>
      <c r="E99" s="133" t="s">
        <v>463</v>
      </c>
      <c r="F99" s="135" t="s">
        <v>303</v>
      </c>
      <c r="G99" s="234" t="s">
        <v>80</v>
      </c>
      <c r="H99" s="235"/>
      <c r="I99" s="97">
        <v>9</v>
      </c>
      <c r="J99" s="134">
        <v>89000</v>
      </c>
    </row>
    <row r="100" spans="2:10" ht="19.5" customHeight="1" x14ac:dyDescent="0.25">
      <c r="B100" s="130">
        <v>44796</v>
      </c>
      <c r="C100" s="131">
        <v>0.52194444444444443</v>
      </c>
      <c r="D100" s="136" t="s">
        <v>464</v>
      </c>
      <c r="E100" s="133" t="s">
        <v>465</v>
      </c>
      <c r="F100" s="96" t="s">
        <v>318</v>
      </c>
      <c r="G100" s="234" t="s">
        <v>319</v>
      </c>
      <c r="H100" s="235"/>
      <c r="I100" s="97">
        <v>3</v>
      </c>
      <c r="J100" s="134">
        <v>111000</v>
      </c>
    </row>
    <row r="101" spans="2:10" ht="19.5" customHeight="1" x14ac:dyDescent="0.25">
      <c r="B101" s="130">
        <v>44796</v>
      </c>
      <c r="C101" s="131">
        <v>0.54601851851851857</v>
      </c>
      <c r="D101" s="132" t="s">
        <v>466</v>
      </c>
      <c r="E101" s="133" t="s">
        <v>467</v>
      </c>
      <c r="F101" s="96" t="s">
        <v>270</v>
      </c>
      <c r="G101" s="234" t="s">
        <v>80</v>
      </c>
      <c r="H101" s="235"/>
      <c r="I101" s="97">
        <v>6</v>
      </c>
      <c r="J101" s="134">
        <v>135000</v>
      </c>
    </row>
    <row r="102" spans="2:10" ht="19.5" customHeight="1" x14ac:dyDescent="0.25">
      <c r="B102" s="137">
        <v>44800</v>
      </c>
      <c r="C102" s="138">
        <v>0.68285879629629631</v>
      </c>
      <c r="D102" s="136" t="s">
        <v>468</v>
      </c>
      <c r="E102" s="133" t="s">
        <v>401</v>
      </c>
      <c r="F102" s="135" t="s">
        <v>318</v>
      </c>
      <c r="G102" s="234" t="s">
        <v>271</v>
      </c>
      <c r="H102" s="235"/>
      <c r="I102" s="97">
        <v>15</v>
      </c>
      <c r="J102" s="134">
        <v>134470</v>
      </c>
    </row>
    <row r="103" spans="2:10" ht="19.5" customHeight="1" x14ac:dyDescent="0.25">
      <c r="B103" s="139">
        <v>44802</v>
      </c>
      <c r="C103" s="138">
        <v>0.45172453703703702</v>
      </c>
      <c r="D103" s="140" t="s">
        <v>469</v>
      </c>
      <c r="E103" s="141" t="s">
        <v>470</v>
      </c>
      <c r="F103" s="96" t="s">
        <v>274</v>
      </c>
      <c r="G103" s="234" t="s">
        <v>80</v>
      </c>
      <c r="H103" s="235"/>
      <c r="I103" s="97">
        <v>4</v>
      </c>
      <c r="J103" s="142">
        <v>69700</v>
      </c>
    </row>
    <row r="104" spans="2:10" ht="19.5" customHeight="1" x14ac:dyDescent="0.25">
      <c r="B104" s="236" t="s">
        <v>471</v>
      </c>
      <c r="C104" s="100"/>
      <c r="D104" s="238"/>
      <c r="E104" s="240"/>
      <c r="F104" s="242"/>
      <c r="G104" s="101" t="s">
        <v>1</v>
      </c>
      <c r="H104" s="102">
        <f>COUNTA(G92,G94:H103)</f>
        <v>11</v>
      </c>
      <c r="I104" s="232"/>
      <c r="J104" s="218">
        <f>SUM(J92:J103)</f>
        <v>1076850</v>
      </c>
    </row>
    <row r="105" spans="2:10" ht="19.5" customHeight="1" x14ac:dyDescent="0.25">
      <c r="B105" s="237"/>
      <c r="C105" s="103"/>
      <c r="D105" s="239"/>
      <c r="E105" s="241"/>
      <c r="F105" s="243"/>
      <c r="G105" s="143" t="s">
        <v>15</v>
      </c>
      <c r="H105" s="144">
        <v>1</v>
      </c>
      <c r="I105" s="244"/>
      <c r="J105" s="246"/>
    </row>
    <row r="106" spans="2:10" ht="19.5" customHeight="1" x14ac:dyDescent="0.25">
      <c r="B106" s="92">
        <v>44806</v>
      </c>
      <c r="C106" s="62" t="s">
        <v>472</v>
      </c>
      <c r="D106" s="94" t="s">
        <v>473</v>
      </c>
      <c r="E106" s="95" t="s">
        <v>290</v>
      </c>
      <c r="F106" s="135" t="s">
        <v>333</v>
      </c>
      <c r="G106" s="247" t="s">
        <v>319</v>
      </c>
      <c r="H106" s="248"/>
      <c r="I106" s="145">
        <v>16</v>
      </c>
      <c r="J106" s="146">
        <v>157270</v>
      </c>
    </row>
    <row r="107" spans="2:10" ht="19.5" customHeight="1" x14ac:dyDescent="0.25">
      <c r="B107" s="92">
        <v>44807</v>
      </c>
      <c r="C107" s="147" t="s">
        <v>474</v>
      </c>
      <c r="D107" s="94" t="s">
        <v>475</v>
      </c>
      <c r="E107" s="95" t="s">
        <v>465</v>
      </c>
      <c r="F107" s="135" t="s">
        <v>318</v>
      </c>
      <c r="G107" s="234" t="s">
        <v>80</v>
      </c>
      <c r="H107" s="235"/>
      <c r="I107" s="148">
        <v>3</v>
      </c>
      <c r="J107" s="149">
        <v>111000</v>
      </c>
    </row>
    <row r="108" spans="2:10" ht="19.5" customHeight="1" x14ac:dyDescent="0.25">
      <c r="B108" s="92">
        <v>44810</v>
      </c>
      <c r="C108" s="62" t="s">
        <v>476</v>
      </c>
      <c r="D108" s="94" t="s">
        <v>477</v>
      </c>
      <c r="E108" s="95" t="s">
        <v>290</v>
      </c>
      <c r="F108" s="135" t="s">
        <v>318</v>
      </c>
      <c r="G108" s="234" t="s">
        <v>80</v>
      </c>
      <c r="H108" s="235"/>
      <c r="I108" s="148">
        <v>13</v>
      </c>
      <c r="J108" s="150">
        <v>109870</v>
      </c>
    </row>
    <row r="109" spans="2:10" ht="19.5" customHeight="1" x14ac:dyDescent="0.25">
      <c r="B109" s="92">
        <v>44811</v>
      </c>
      <c r="C109" s="62" t="s">
        <v>478</v>
      </c>
      <c r="D109" s="94" t="s">
        <v>479</v>
      </c>
      <c r="E109" s="95" t="s">
        <v>290</v>
      </c>
      <c r="F109" s="96" t="s">
        <v>440</v>
      </c>
      <c r="G109" s="234" t="s">
        <v>80</v>
      </c>
      <c r="H109" s="235"/>
      <c r="I109" s="148">
        <v>2</v>
      </c>
      <c r="J109" s="150">
        <v>31500</v>
      </c>
    </row>
    <row r="110" spans="2:10" ht="19.5" customHeight="1" x14ac:dyDescent="0.25">
      <c r="B110" s="92">
        <v>44812</v>
      </c>
      <c r="C110" s="62" t="s">
        <v>480</v>
      </c>
      <c r="D110" s="94" t="s">
        <v>481</v>
      </c>
      <c r="E110" s="95" t="s">
        <v>290</v>
      </c>
      <c r="F110" s="135" t="s">
        <v>482</v>
      </c>
      <c r="G110" s="234" t="s">
        <v>271</v>
      </c>
      <c r="H110" s="235"/>
      <c r="I110" s="148">
        <v>5</v>
      </c>
      <c r="J110" s="150">
        <v>73500</v>
      </c>
    </row>
    <row r="111" spans="2:10" ht="19.5" customHeight="1" x14ac:dyDescent="0.25">
      <c r="B111" s="92">
        <v>44819</v>
      </c>
      <c r="C111" s="62" t="s">
        <v>483</v>
      </c>
      <c r="D111" s="94" t="s">
        <v>484</v>
      </c>
      <c r="E111" s="95" t="s">
        <v>485</v>
      </c>
      <c r="F111" s="135" t="s">
        <v>482</v>
      </c>
      <c r="G111" s="234" t="s">
        <v>80</v>
      </c>
      <c r="H111" s="235"/>
      <c r="I111" s="148">
        <v>2</v>
      </c>
      <c r="J111" s="150">
        <v>22000</v>
      </c>
    </row>
    <row r="112" spans="2:10" ht="19.5" customHeight="1" x14ac:dyDescent="0.25">
      <c r="B112" s="92">
        <v>44820</v>
      </c>
      <c r="C112" s="62" t="s">
        <v>486</v>
      </c>
      <c r="D112" s="94" t="s">
        <v>487</v>
      </c>
      <c r="E112" s="95" t="s">
        <v>290</v>
      </c>
      <c r="F112" s="135" t="s">
        <v>318</v>
      </c>
      <c r="G112" s="234" t="s">
        <v>80</v>
      </c>
      <c r="H112" s="235"/>
      <c r="I112" s="148">
        <v>2</v>
      </c>
      <c r="J112" s="150">
        <v>31500</v>
      </c>
    </row>
    <row r="113" spans="2:10" ht="19.5" customHeight="1" x14ac:dyDescent="0.25">
      <c r="B113" s="92">
        <v>44826</v>
      </c>
      <c r="C113" s="62" t="s">
        <v>488</v>
      </c>
      <c r="D113" s="94" t="s">
        <v>489</v>
      </c>
      <c r="E113" s="95" t="s">
        <v>290</v>
      </c>
      <c r="F113" s="135" t="s">
        <v>318</v>
      </c>
      <c r="G113" s="234" t="s">
        <v>80</v>
      </c>
      <c r="H113" s="235"/>
      <c r="I113" s="148">
        <v>9</v>
      </c>
      <c r="J113" s="150">
        <v>78400</v>
      </c>
    </row>
    <row r="114" spans="2:10" ht="19.5" customHeight="1" x14ac:dyDescent="0.25">
      <c r="B114" s="92">
        <v>44827</v>
      </c>
      <c r="C114" s="62" t="s">
        <v>490</v>
      </c>
      <c r="D114" s="94" t="s">
        <v>489</v>
      </c>
      <c r="E114" s="95" t="s">
        <v>290</v>
      </c>
      <c r="F114" s="135" t="s">
        <v>333</v>
      </c>
      <c r="G114" s="234" t="s">
        <v>319</v>
      </c>
      <c r="H114" s="235"/>
      <c r="I114" s="148">
        <v>11</v>
      </c>
      <c r="J114" s="150">
        <v>79700</v>
      </c>
    </row>
    <row r="115" spans="2:10" ht="19.5" customHeight="1" x14ac:dyDescent="0.25">
      <c r="B115" s="92">
        <v>44827</v>
      </c>
      <c r="C115" s="62" t="s">
        <v>491</v>
      </c>
      <c r="D115" s="94" t="s">
        <v>492</v>
      </c>
      <c r="E115" s="95" t="s">
        <v>290</v>
      </c>
      <c r="F115" s="135" t="s">
        <v>318</v>
      </c>
      <c r="G115" s="234" t="s">
        <v>80</v>
      </c>
      <c r="H115" s="235"/>
      <c r="I115" s="148">
        <v>17</v>
      </c>
      <c r="J115" s="150">
        <v>162270</v>
      </c>
    </row>
    <row r="116" spans="2:10" ht="19.5" customHeight="1" x14ac:dyDescent="0.25">
      <c r="B116" s="92">
        <v>44832</v>
      </c>
      <c r="C116" s="62" t="s">
        <v>493</v>
      </c>
      <c r="D116" s="94" t="s">
        <v>494</v>
      </c>
      <c r="E116" s="95" t="s">
        <v>290</v>
      </c>
      <c r="F116" s="135" t="s">
        <v>303</v>
      </c>
      <c r="G116" s="234" t="s">
        <v>80</v>
      </c>
      <c r="H116" s="235"/>
      <c r="I116" s="148">
        <v>17</v>
      </c>
      <c r="J116" s="150">
        <v>260810</v>
      </c>
    </row>
    <row r="117" spans="2:10" ht="19.5" customHeight="1" x14ac:dyDescent="0.25">
      <c r="B117" s="236" t="s">
        <v>495</v>
      </c>
      <c r="C117" s="100"/>
      <c r="D117" s="238"/>
      <c r="E117" s="240"/>
      <c r="F117" s="242"/>
      <c r="G117" s="101" t="s">
        <v>496</v>
      </c>
      <c r="H117" s="102">
        <f>COUNTA(G106:H116)</f>
        <v>11</v>
      </c>
      <c r="I117" s="232"/>
      <c r="J117" s="218">
        <f>SUM(J106:J116)</f>
        <v>1117820</v>
      </c>
    </row>
    <row r="118" spans="2:10" ht="19.5" customHeight="1" x14ac:dyDescent="0.25">
      <c r="B118" s="237"/>
      <c r="C118" s="103"/>
      <c r="D118" s="239"/>
      <c r="E118" s="241"/>
      <c r="F118" s="243"/>
      <c r="G118" s="104" t="s">
        <v>15</v>
      </c>
      <c r="H118" s="105">
        <f>0</f>
        <v>0</v>
      </c>
      <c r="I118" s="233"/>
      <c r="J118" s="246"/>
    </row>
    <row r="119" spans="2:10" ht="19.5" customHeight="1" x14ac:dyDescent="0.25">
      <c r="B119" s="151">
        <v>44841</v>
      </c>
      <c r="C119" s="152">
        <v>0.71084490740740736</v>
      </c>
      <c r="D119" s="153" t="s">
        <v>497</v>
      </c>
      <c r="E119" s="95" t="s">
        <v>498</v>
      </c>
      <c r="F119" s="96" t="s">
        <v>318</v>
      </c>
      <c r="G119" s="234" t="s">
        <v>80</v>
      </c>
      <c r="H119" s="235"/>
      <c r="I119" s="154">
        <v>6</v>
      </c>
      <c r="J119" s="155">
        <v>100000</v>
      </c>
    </row>
    <row r="120" spans="2:10" ht="19.5" customHeight="1" x14ac:dyDescent="0.25">
      <c r="B120" s="151">
        <v>44841</v>
      </c>
      <c r="C120" s="67" t="s">
        <v>499</v>
      </c>
      <c r="D120" s="153" t="s">
        <v>500</v>
      </c>
      <c r="E120" s="95" t="s">
        <v>401</v>
      </c>
      <c r="F120" s="96" t="s">
        <v>461</v>
      </c>
      <c r="G120" s="234" t="s">
        <v>275</v>
      </c>
      <c r="H120" s="235"/>
      <c r="I120" s="154">
        <v>2</v>
      </c>
      <c r="J120" s="156">
        <v>31500</v>
      </c>
    </row>
    <row r="121" spans="2:10" ht="19.5" customHeight="1" x14ac:dyDescent="0.25">
      <c r="B121" s="151">
        <v>44841</v>
      </c>
      <c r="C121" s="67" t="s">
        <v>501</v>
      </c>
      <c r="D121" s="153" t="s">
        <v>502</v>
      </c>
      <c r="E121" s="95" t="s">
        <v>503</v>
      </c>
      <c r="F121" s="96" t="s">
        <v>318</v>
      </c>
      <c r="G121" s="234" t="s">
        <v>319</v>
      </c>
      <c r="H121" s="235"/>
      <c r="I121" s="154">
        <v>10</v>
      </c>
      <c r="J121" s="156">
        <v>53000</v>
      </c>
    </row>
    <row r="122" spans="2:10" ht="19.5" customHeight="1" x14ac:dyDescent="0.25">
      <c r="B122" s="151">
        <v>44847</v>
      </c>
      <c r="C122" s="67" t="s">
        <v>504</v>
      </c>
      <c r="D122" s="153" t="s">
        <v>497</v>
      </c>
      <c r="E122" s="95" t="s">
        <v>505</v>
      </c>
      <c r="F122" s="96" t="s">
        <v>318</v>
      </c>
      <c r="G122" s="234" t="s">
        <v>319</v>
      </c>
      <c r="H122" s="235"/>
      <c r="I122" s="154">
        <v>4</v>
      </c>
      <c r="J122" s="156">
        <v>60000</v>
      </c>
    </row>
    <row r="123" spans="2:10" ht="19.5" customHeight="1" x14ac:dyDescent="0.25">
      <c r="B123" s="151">
        <v>44848</v>
      </c>
      <c r="C123" s="67"/>
      <c r="D123" s="153" t="s">
        <v>506</v>
      </c>
      <c r="E123" s="95"/>
      <c r="F123" s="96" t="s">
        <v>507</v>
      </c>
      <c r="G123" s="234" t="s">
        <v>313</v>
      </c>
      <c r="H123" s="235"/>
      <c r="I123" s="154">
        <v>1</v>
      </c>
      <c r="J123" s="156">
        <v>50000</v>
      </c>
    </row>
    <row r="124" spans="2:10" ht="19.5" customHeight="1" x14ac:dyDescent="0.25">
      <c r="B124" s="151">
        <v>44848</v>
      </c>
      <c r="C124" s="67" t="s">
        <v>508</v>
      </c>
      <c r="D124" s="153" t="s">
        <v>509</v>
      </c>
      <c r="E124" s="95" t="s">
        <v>510</v>
      </c>
      <c r="F124" s="96" t="s">
        <v>461</v>
      </c>
      <c r="G124" s="234" t="s">
        <v>80</v>
      </c>
      <c r="H124" s="235"/>
      <c r="I124" s="154">
        <v>3</v>
      </c>
      <c r="J124" s="156">
        <v>45500</v>
      </c>
    </row>
    <row r="125" spans="2:10" ht="19.5" customHeight="1" x14ac:dyDescent="0.25">
      <c r="B125" s="151">
        <v>44853</v>
      </c>
      <c r="C125" s="67"/>
      <c r="D125" s="153" t="s">
        <v>511</v>
      </c>
      <c r="E125" s="95"/>
      <c r="F125" s="96" t="s">
        <v>278</v>
      </c>
      <c r="G125" s="234" t="s">
        <v>313</v>
      </c>
      <c r="H125" s="235"/>
      <c r="I125" s="154">
        <v>1</v>
      </c>
      <c r="J125" s="156">
        <v>50000</v>
      </c>
    </row>
    <row r="126" spans="2:10" ht="19.5" customHeight="1" x14ac:dyDescent="0.25">
      <c r="B126" s="151">
        <v>44853</v>
      </c>
      <c r="C126" s="67" t="s">
        <v>512</v>
      </c>
      <c r="D126" s="153" t="s">
        <v>513</v>
      </c>
      <c r="E126" s="95" t="s">
        <v>290</v>
      </c>
      <c r="F126" s="96" t="s">
        <v>333</v>
      </c>
      <c r="G126" s="234" t="s">
        <v>80</v>
      </c>
      <c r="H126" s="235"/>
      <c r="I126" s="154">
        <v>3</v>
      </c>
      <c r="J126" s="156">
        <v>45500</v>
      </c>
    </row>
    <row r="127" spans="2:10" ht="19.5" customHeight="1" x14ac:dyDescent="0.25">
      <c r="B127" s="151">
        <v>44859</v>
      </c>
      <c r="C127" s="67" t="s">
        <v>514</v>
      </c>
      <c r="D127" s="153" t="s">
        <v>515</v>
      </c>
      <c r="E127" s="95" t="s">
        <v>290</v>
      </c>
      <c r="F127" s="96" t="s">
        <v>330</v>
      </c>
      <c r="G127" s="234" t="s">
        <v>301</v>
      </c>
      <c r="H127" s="235"/>
      <c r="I127" s="154">
        <v>4</v>
      </c>
      <c r="J127" s="157">
        <v>59500</v>
      </c>
    </row>
    <row r="128" spans="2:10" ht="19.5" customHeight="1" x14ac:dyDescent="0.25">
      <c r="B128" s="236" t="s">
        <v>516</v>
      </c>
      <c r="C128" s="100"/>
      <c r="D128" s="238"/>
      <c r="E128" s="240"/>
      <c r="F128" s="242"/>
      <c r="G128" s="101" t="s">
        <v>496</v>
      </c>
      <c r="H128" s="102">
        <f>COUNTA(G119,G120,G121,G122,G124,G126,G127)</f>
        <v>7</v>
      </c>
      <c r="I128" s="232"/>
      <c r="J128" s="246">
        <f>SUM(J119:J127)</f>
        <v>495000</v>
      </c>
    </row>
    <row r="129" spans="2:10" ht="19.5" customHeight="1" x14ac:dyDescent="0.25">
      <c r="B129" s="237"/>
      <c r="C129" s="158"/>
      <c r="D129" s="239"/>
      <c r="E129" s="245"/>
      <c r="F129" s="243"/>
      <c r="G129" s="104" t="s">
        <v>15</v>
      </c>
      <c r="H129" s="105">
        <v>2</v>
      </c>
      <c r="I129" s="244"/>
      <c r="J129" s="246"/>
    </row>
    <row r="130" spans="2:10" ht="19.5" customHeight="1" x14ac:dyDescent="0.25">
      <c r="B130" s="151">
        <v>44869</v>
      </c>
      <c r="C130" s="55" t="s">
        <v>517</v>
      </c>
      <c r="D130" s="159" t="s">
        <v>518</v>
      </c>
      <c r="E130" s="160" t="s">
        <v>519</v>
      </c>
      <c r="F130" s="96" t="s">
        <v>318</v>
      </c>
      <c r="G130" s="234" t="s">
        <v>271</v>
      </c>
      <c r="H130" s="235"/>
      <c r="I130" s="161">
        <v>31</v>
      </c>
      <c r="J130" s="48">
        <v>685000</v>
      </c>
    </row>
    <row r="131" spans="2:10" ht="19.5" customHeight="1" x14ac:dyDescent="0.25">
      <c r="B131" s="151">
        <v>44879</v>
      </c>
      <c r="C131" s="56" t="s">
        <v>520</v>
      </c>
      <c r="D131" s="159" t="s">
        <v>521</v>
      </c>
      <c r="E131" s="162" t="s">
        <v>522</v>
      </c>
      <c r="F131" s="96" t="s">
        <v>523</v>
      </c>
      <c r="G131" s="234" t="s">
        <v>80</v>
      </c>
      <c r="H131" s="235"/>
      <c r="I131" s="163">
        <v>3</v>
      </c>
      <c r="J131" s="164">
        <v>41000</v>
      </c>
    </row>
    <row r="132" spans="2:10" ht="19.5" customHeight="1" x14ac:dyDescent="0.25">
      <c r="B132" s="151">
        <v>44880</v>
      </c>
      <c r="C132" s="56" t="s">
        <v>524</v>
      </c>
      <c r="D132" s="159" t="s">
        <v>525</v>
      </c>
      <c r="E132" s="162" t="s">
        <v>290</v>
      </c>
      <c r="F132" s="165" t="s">
        <v>449</v>
      </c>
      <c r="G132" s="234" t="s">
        <v>80</v>
      </c>
      <c r="H132" s="235"/>
      <c r="I132" s="163">
        <v>2</v>
      </c>
      <c r="J132" s="164">
        <v>35200</v>
      </c>
    </row>
    <row r="133" spans="2:10" ht="19.5" customHeight="1" x14ac:dyDescent="0.25">
      <c r="B133" s="151">
        <v>44883</v>
      </c>
      <c r="C133" s="56" t="s">
        <v>526</v>
      </c>
      <c r="D133" s="159" t="s">
        <v>527</v>
      </c>
      <c r="E133" s="162" t="s">
        <v>290</v>
      </c>
      <c r="F133" s="96" t="s">
        <v>333</v>
      </c>
      <c r="G133" s="234" t="s">
        <v>271</v>
      </c>
      <c r="H133" s="235"/>
      <c r="I133" s="163">
        <v>9</v>
      </c>
      <c r="J133" s="164">
        <v>162270</v>
      </c>
    </row>
    <row r="134" spans="2:10" ht="19.5" customHeight="1" x14ac:dyDescent="0.25">
      <c r="B134" s="151">
        <v>44887</v>
      </c>
      <c r="C134" s="56" t="s">
        <v>528</v>
      </c>
      <c r="D134" s="159" t="s">
        <v>529</v>
      </c>
      <c r="E134" s="162" t="s">
        <v>530</v>
      </c>
      <c r="F134" s="165" t="s">
        <v>531</v>
      </c>
      <c r="G134" s="234" t="s">
        <v>80</v>
      </c>
      <c r="H134" s="235"/>
      <c r="I134" s="163">
        <v>2</v>
      </c>
      <c r="J134" s="164">
        <v>32500</v>
      </c>
    </row>
    <row r="135" spans="2:10" ht="19.5" customHeight="1" x14ac:dyDescent="0.25">
      <c r="B135" s="151">
        <v>44888</v>
      </c>
      <c r="C135" s="56" t="s">
        <v>532</v>
      </c>
      <c r="D135" s="159" t="s">
        <v>533</v>
      </c>
      <c r="E135" s="162" t="s">
        <v>534</v>
      </c>
      <c r="F135" s="96" t="s">
        <v>523</v>
      </c>
      <c r="G135" s="234" t="s">
        <v>319</v>
      </c>
      <c r="H135" s="235"/>
      <c r="I135" s="163">
        <v>6</v>
      </c>
      <c r="J135" s="164">
        <v>166800</v>
      </c>
    </row>
    <row r="136" spans="2:10" ht="19.5" customHeight="1" x14ac:dyDescent="0.25">
      <c r="B136" s="151">
        <v>44889</v>
      </c>
      <c r="C136" s="56" t="s">
        <v>535</v>
      </c>
      <c r="D136" s="159" t="s">
        <v>536</v>
      </c>
      <c r="E136" s="162" t="s">
        <v>290</v>
      </c>
      <c r="F136" s="96" t="s">
        <v>537</v>
      </c>
      <c r="G136" s="234" t="s">
        <v>80</v>
      </c>
      <c r="H136" s="235"/>
      <c r="I136" s="163">
        <v>21</v>
      </c>
      <c r="J136" s="164">
        <v>182270</v>
      </c>
    </row>
    <row r="137" spans="2:10" ht="19.5" customHeight="1" x14ac:dyDescent="0.25">
      <c r="B137" s="151">
        <v>44893</v>
      </c>
      <c r="C137" s="56" t="s">
        <v>538</v>
      </c>
      <c r="D137" s="159" t="s">
        <v>539</v>
      </c>
      <c r="E137" s="162" t="s">
        <v>540</v>
      </c>
      <c r="F137" s="96" t="s">
        <v>278</v>
      </c>
      <c r="G137" s="234" t="s">
        <v>334</v>
      </c>
      <c r="H137" s="235"/>
      <c r="I137" s="163">
        <v>3</v>
      </c>
      <c r="J137" s="164">
        <v>38000</v>
      </c>
    </row>
    <row r="138" spans="2:10" ht="19.5" customHeight="1" x14ac:dyDescent="0.25">
      <c r="B138" s="236" t="s">
        <v>541</v>
      </c>
      <c r="C138" s="100"/>
      <c r="D138" s="238"/>
      <c r="E138" s="240"/>
      <c r="F138" s="242"/>
      <c r="G138" s="101" t="s">
        <v>496</v>
      </c>
      <c r="H138" s="102" t="s">
        <v>542</v>
      </c>
      <c r="I138" s="232"/>
      <c r="J138" s="218">
        <f>SUM(J130:J137)</f>
        <v>1343040</v>
      </c>
    </row>
    <row r="139" spans="2:10" ht="19.5" customHeight="1" x14ac:dyDescent="0.25">
      <c r="B139" s="237"/>
      <c r="C139" s="158"/>
      <c r="D139" s="239"/>
      <c r="E139" s="241"/>
      <c r="F139" s="243"/>
      <c r="G139" s="104" t="s">
        <v>543</v>
      </c>
      <c r="H139" s="105">
        <v>0</v>
      </c>
      <c r="I139" s="233"/>
      <c r="J139" s="219"/>
    </row>
    <row r="140" spans="2:10" ht="19.5" customHeight="1" x14ac:dyDescent="0.25">
      <c r="B140" s="151">
        <v>44897</v>
      </c>
      <c r="C140" s="166"/>
      <c r="D140" s="153" t="s">
        <v>544</v>
      </c>
      <c r="E140" s="95"/>
      <c r="F140" s="96" t="s">
        <v>545</v>
      </c>
      <c r="G140" s="234" t="s">
        <v>546</v>
      </c>
      <c r="H140" s="235"/>
      <c r="I140" s="97">
        <v>1</v>
      </c>
      <c r="J140" s="98">
        <v>50000</v>
      </c>
    </row>
    <row r="141" spans="2:10" ht="19.5" customHeight="1" x14ac:dyDescent="0.25">
      <c r="B141" s="151">
        <v>44908</v>
      </c>
      <c r="C141" s="57" t="s">
        <v>547</v>
      </c>
      <c r="D141" s="153" t="s">
        <v>548</v>
      </c>
      <c r="E141" s="95" t="s">
        <v>549</v>
      </c>
      <c r="F141" s="96" t="s">
        <v>461</v>
      </c>
      <c r="G141" s="234" t="s">
        <v>275</v>
      </c>
      <c r="H141" s="235"/>
      <c r="I141" s="97">
        <v>2</v>
      </c>
      <c r="J141" s="98">
        <v>35600</v>
      </c>
    </row>
    <row r="142" spans="2:10" ht="19.5" customHeight="1" x14ac:dyDescent="0.25">
      <c r="B142" s="151">
        <v>44915</v>
      </c>
      <c r="C142" s="67" t="s">
        <v>550</v>
      </c>
      <c r="D142" s="153" t="s">
        <v>548</v>
      </c>
      <c r="E142" s="95" t="s">
        <v>534</v>
      </c>
      <c r="F142" s="96" t="s">
        <v>461</v>
      </c>
      <c r="G142" s="234" t="s">
        <v>334</v>
      </c>
      <c r="H142" s="235"/>
      <c r="I142" s="97">
        <v>2</v>
      </c>
      <c r="J142" s="98">
        <v>74000</v>
      </c>
    </row>
    <row r="143" spans="2:10" ht="19.5" customHeight="1" x14ac:dyDescent="0.25">
      <c r="B143" s="236" t="s">
        <v>551</v>
      </c>
      <c r="C143" s="100"/>
      <c r="D143" s="238"/>
      <c r="E143" s="240"/>
      <c r="F143" s="242"/>
      <c r="G143" s="101" t="s">
        <v>496</v>
      </c>
      <c r="H143" s="102">
        <v>2</v>
      </c>
      <c r="I143" s="232"/>
      <c r="J143" s="218">
        <f>SUM(J140:J142)</f>
        <v>159600</v>
      </c>
    </row>
    <row r="144" spans="2:10" ht="19.5" customHeight="1" x14ac:dyDescent="0.25">
      <c r="B144" s="237"/>
      <c r="C144" s="103"/>
      <c r="D144" s="239"/>
      <c r="E144" s="241"/>
      <c r="F144" s="243"/>
      <c r="G144" s="104" t="s">
        <v>417</v>
      </c>
      <c r="H144" s="105">
        <v>1</v>
      </c>
      <c r="I144" s="233"/>
      <c r="J144" s="219"/>
    </row>
    <row r="145" spans="2:10" ht="19.5" customHeight="1" x14ac:dyDescent="0.25">
      <c r="B145" s="220" t="s">
        <v>552</v>
      </c>
      <c r="C145" s="222"/>
      <c r="D145" s="220"/>
      <c r="E145" s="224"/>
      <c r="F145" s="226"/>
      <c r="G145" s="167" t="s">
        <v>416</v>
      </c>
      <c r="H145" s="168">
        <f>SUM(H13,H22,H30,H44,H58,H75,H90,H104,H117,H128,H138,H143)</f>
        <v>102</v>
      </c>
      <c r="I145" s="228">
        <f>SUM(I5:I144)</f>
        <v>906</v>
      </c>
      <c r="J145" s="230">
        <f>SUM(J13,J22,J30,J44,J58,J75,J90,J104,J117,J128,J138,J143)</f>
        <v>10953170</v>
      </c>
    </row>
    <row r="146" spans="2:10" ht="19.5" customHeight="1" x14ac:dyDescent="0.25">
      <c r="B146" s="221"/>
      <c r="C146" s="223"/>
      <c r="D146" s="221"/>
      <c r="E146" s="225"/>
      <c r="F146" s="227"/>
      <c r="G146" s="169" t="s">
        <v>15</v>
      </c>
      <c r="H146" s="170">
        <f>SUM(H14,H23,H31,H45,H59,H76,H91,H105,H118,H129,H139,H144)</f>
        <v>6</v>
      </c>
      <c r="I146" s="229"/>
      <c r="J146" s="231"/>
    </row>
  </sheetData>
  <mergeCells count="197">
    <mergeCell ref="G9:H9"/>
    <mergeCell ref="G10:H10"/>
    <mergeCell ref="G11:H11"/>
    <mergeCell ref="G12:H12"/>
    <mergeCell ref="B13:B14"/>
    <mergeCell ref="D13:D14"/>
    <mergeCell ref="E13:E14"/>
    <mergeCell ref="F13:F14"/>
    <mergeCell ref="B2:J2"/>
    <mergeCell ref="G4:H4"/>
    <mergeCell ref="G5:H5"/>
    <mergeCell ref="G6:H6"/>
    <mergeCell ref="G7:H7"/>
    <mergeCell ref="G8:H8"/>
    <mergeCell ref="B22:B23"/>
    <mergeCell ref="D22:D23"/>
    <mergeCell ref="E22:E23"/>
    <mergeCell ref="F22:F23"/>
    <mergeCell ref="I13:I14"/>
    <mergeCell ref="J13:J14"/>
    <mergeCell ref="G15:H15"/>
    <mergeCell ref="G16:H16"/>
    <mergeCell ref="G17:H17"/>
    <mergeCell ref="G18:H18"/>
    <mergeCell ref="I22:I23"/>
    <mergeCell ref="J22:J23"/>
    <mergeCell ref="G24:H24"/>
    <mergeCell ref="G25:H25"/>
    <mergeCell ref="G26:H26"/>
    <mergeCell ref="G27:H27"/>
    <mergeCell ref="G19:H19"/>
    <mergeCell ref="G20:H20"/>
    <mergeCell ref="G21:H21"/>
    <mergeCell ref="I30:I31"/>
    <mergeCell ref="J30:J31"/>
    <mergeCell ref="G32:H32"/>
    <mergeCell ref="G33:H33"/>
    <mergeCell ref="G34:H34"/>
    <mergeCell ref="G35:H35"/>
    <mergeCell ref="G28:H28"/>
    <mergeCell ref="G29:H29"/>
    <mergeCell ref="B30:B31"/>
    <mergeCell ref="D30:D31"/>
    <mergeCell ref="E30:E31"/>
    <mergeCell ref="F30:F31"/>
    <mergeCell ref="G42:H42"/>
    <mergeCell ref="G43:H43"/>
    <mergeCell ref="B44:B45"/>
    <mergeCell ref="D44:D45"/>
    <mergeCell ref="E44:E45"/>
    <mergeCell ref="F44:F45"/>
    <mergeCell ref="G36:H36"/>
    <mergeCell ref="G37:H37"/>
    <mergeCell ref="G38:H38"/>
    <mergeCell ref="G39:H39"/>
    <mergeCell ref="G40:H40"/>
    <mergeCell ref="G41:H41"/>
    <mergeCell ref="G50:H50"/>
    <mergeCell ref="G51:H51"/>
    <mergeCell ref="G52:H52"/>
    <mergeCell ref="G53:H53"/>
    <mergeCell ref="G54:H54"/>
    <mergeCell ref="G55:H55"/>
    <mergeCell ref="I44:I45"/>
    <mergeCell ref="J44:J45"/>
    <mergeCell ref="G46:H46"/>
    <mergeCell ref="G47:H47"/>
    <mergeCell ref="G48:H48"/>
    <mergeCell ref="G49:H49"/>
    <mergeCell ref="I58:I59"/>
    <mergeCell ref="J58:J59"/>
    <mergeCell ref="G60:H60"/>
    <mergeCell ref="G61:H61"/>
    <mergeCell ref="G62:H62"/>
    <mergeCell ref="G63:H63"/>
    <mergeCell ref="G56:H56"/>
    <mergeCell ref="G57:H57"/>
    <mergeCell ref="B58:B59"/>
    <mergeCell ref="D58:D59"/>
    <mergeCell ref="E58:E59"/>
    <mergeCell ref="F58:F59"/>
    <mergeCell ref="B75:B76"/>
    <mergeCell ref="D75:D76"/>
    <mergeCell ref="E75:E76"/>
    <mergeCell ref="F75:F76"/>
    <mergeCell ref="G64:H64"/>
    <mergeCell ref="G65:H65"/>
    <mergeCell ref="G66:H66"/>
    <mergeCell ref="G67:H67"/>
    <mergeCell ref="G68:H68"/>
    <mergeCell ref="G69:H69"/>
    <mergeCell ref="I75:I76"/>
    <mergeCell ref="J75:J76"/>
    <mergeCell ref="G77:H77"/>
    <mergeCell ref="G78:H78"/>
    <mergeCell ref="G79:H79"/>
    <mergeCell ref="G80:H80"/>
    <mergeCell ref="G70:H70"/>
    <mergeCell ref="G71:H71"/>
    <mergeCell ref="G72:H72"/>
    <mergeCell ref="G73:H73"/>
    <mergeCell ref="G74:H74"/>
    <mergeCell ref="B90:B91"/>
    <mergeCell ref="D90:D91"/>
    <mergeCell ref="E90:E91"/>
    <mergeCell ref="F90:F91"/>
    <mergeCell ref="G81:H81"/>
    <mergeCell ref="G82:H82"/>
    <mergeCell ref="G83:H83"/>
    <mergeCell ref="G84:H84"/>
    <mergeCell ref="G85:H85"/>
    <mergeCell ref="G86:H86"/>
    <mergeCell ref="I90:I91"/>
    <mergeCell ref="J90:J91"/>
    <mergeCell ref="G92:H92"/>
    <mergeCell ref="G93:H93"/>
    <mergeCell ref="G94:H94"/>
    <mergeCell ref="G95:H95"/>
    <mergeCell ref="G87:H87"/>
    <mergeCell ref="G88:H88"/>
    <mergeCell ref="G89:H89"/>
    <mergeCell ref="G102:H102"/>
    <mergeCell ref="G103:H103"/>
    <mergeCell ref="B104:B105"/>
    <mergeCell ref="D104:D105"/>
    <mergeCell ref="E104:E105"/>
    <mergeCell ref="F104:F105"/>
    <mergeCell ref="G96:H96"/>
    <mergeCell ref="G97:H97"/>
    <mergeCell ref="G98:H98"/>
    <mergeCell ref="G99:H99"/>
    <mergeCell ref="G100:H100"/>
    <mergeCell ref="G101:H101"/>
    <mergeCell ref="G110:H110"/>
    <mergeCell ref="G111:H111"/>
    <mergeCell ref="G112:H112"/>
    <mergeCell ref="G113:H113"/>
    <mergeCell ref="G114:H114"/>
    <mergeCell ref="G115:H115"/>
    <mergeCell ref="I104:I105"/>
    <mergeCell ref="J104:J105"/>
    <mergeCell ref="G106:H106"/>
    <mergeCell ref="G107:H107"/>
    <mergeCell ref="G108:H108"/>
    <mergeCell ref="G109:H109"/>
    <mergeCell ref="J117:J118"/>
    <mergeCell ref="G119:H119"/>
    <mergeCell ref="G120:H120"/>
    <mergeCell ref="G121:H121"/>
    <mergeCell ref="G122:H122"/>
    <mergeCell ref="G123:H123"/>
    <mergeCell ref="G116:H116"/>
    <mergeCell ref="B117:B118"/>
    <mergeCell ref="D117:D118"/>
    <mergeCell ref="E117:E118"/>
    <mergeCell ref="F117:F118"/>
    <mergeCell ref="I117:I118"/>
    <mergeCell ref="J128:J129"/>
    <mergeCell ref="G130:H130"/>
    <mergeCell ref="G131:H131"/>
    <mergeCell ref="G132:H132"/>
    <mergeCell ref="G133:H133"/>
    <mergeCell ref="G124:H124"/>
    <mergeCell ref="G125:H125"/>
    <mergeCell ref="G126:H126"/>
    <mergeCell ref="G127:H127"/>
    <mergeCell ref="G134:H134"/>
    <mergeCell ref="G135:H135"/>
    <mergeCell ref="G136:H136"/>
    <mergeCell ref="G137:H137"/>
    <mergeCell ref="B138:B139"/>
    <mergeCell ref="D138:D139"/>
    <mergeCell ref="E138:E139"/>
    <mergeCell ref="F138:F139"/>
    <mergeCell ref="I128:I129"/>
    <mergeCell ref="B128:B129"/>
    <mergeCell ref="D128:D129"/>
    <mergeCell ref="E128:E129"/>
    <mergeCell ref="F128:F129"/>
    <mergeCell ref="J143:J144"/>
    <mergeCell ref="B145:B146"/>
    <mergeCell ref="C145:C146"/>
    <mergeCell ref="D145:D146"/>
    <mergeCell ref="E145:E146"/>
    <mergeCell ref="F145:F146"/>
    <mergeCell ref="I145:I146"/>
    <mergeCell ref="J145:J146"/>
    <mergeCell ref="I138:I139"/>
    <mergeCell ref="J138:J139"/>
    <mergeCell ref="G140:H140"/>
    <mergeCell ref="G141:H141"/>
    <mergeCell ref="G142:H142"/>
    <mergeCell ref="B143:B144"/>
    <mergeCell ref="D143:D144"/>
    <mergeCell ref="E143:E144"/>
    <mergeCell ref="F143:F144"/>
    <mergeCell ref="I143:I144"/>
  </mergeCells>
  <phoneticPr fontId="1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opLeftCell="A37" workbookViewId="0">
      <selection activeCell="I45" sqref="I45:I46"/>
    </sheetView>
  </sheetViews>
  <sheetFormatPr defaultColWidth="16.1640625" defaultRowHeight="13.5" x14ac:dyDescent="0.25"/>
  <cols>
    <col min="1" max="1" width="1" style="82" customWidth="1"/>
    <col min="2" max="3" width="15" style="82" customWidth="1"/>
    <col min="4" max="4" width="63.5" style="82" customWidth="1"/>
    <col min="5" max="5" width="45.5" style="82" customWidth="1"/>
    <col min="6" max="6" width="31.83203125" style="82" customWidth="1"/>
    <col min="7" max="7" width="9.6640625" style="82" customWidth="1"/>
    <col min="8" max="8" width="7.5" style="82" customWidth="1"/>
    <col min="9" max="9" width="10.83203125" style="82" customWidth="1"/>
    <col min="10" max="10" width="15" style="82" customWidth="1"/>
    <col min="11" max="11" width="4.33203125" style="82" bestFit="1" customWidth="1"/>
    <col min="12" max="256" width="16.1640625" style="82"/>
    <col min="257" max="257" width="1" style="82" customWidth="1"/>
    <col min="258" max="259" width="15" style="82" customWidth="1"/>
    <col min="260" max="260" width="63.5" style="82" customWidth="1"/>
    <col min="261" max="261" width="45.5" style="82" customWidth="1"/>
    <col min="262" max="262" width="31.83203125" style="82" customWidth="1"/>
    <col min="263" max="263" width="9.6640625" style="82" customWidth="1"/>
    <col min="264" max="264" width="7.5" style="82" customWidth="1"/>
    <col min="265" max="265" width="10.83203125" style="82" customWidth="1"/>
    <col min="266" max="266" width="15" style="82" customWidth="1"/>
    <col min="267" max="267" width="4.33203125" style="82" bestFit="1" customWidth="1"/>
    <col min="268" max="512" width="16.1640625" style="82"/>
    <col min="513" max="513" width="1" style="82" customWidth="1"/>
    <col min="514" max="515" width="15" style="82" customWidth="1"/>
    <col min="516" max="516" width="63.5" style="82" customWidth="1"/>
    <col min="517" max="517" width="45.5" style="82" customWidth="1"/>
    <col min="518" max="518" width="31.83203125" style="82" customWidth="1"/>
    <col min="519" max="519" width="9.6640625" style="82" customWidth="1"/>
    <col min="520" max="520" width="7.5" style="82" customWidth="1"/>
    <col min="521" max="521" width="10.83203125" style="82" customWidth="1"/>
    <col min="522" max="522" width="15" style="82" customWidth="1"/>
    <col min="523" max="523" width="4.33203125" style="82" bestFit="1" customWidth="1"/>
    <col min="524" max="768" width="16.1640625" style="82"/>
    <col min="769" max="769" width="1" style="82" customWidth="1"/>
    <col min="770" max="771" width="15" style="82" customWidth="1"/>
    <col min="772" max="772" width="63.5" style="82" customWidth="1"/>
    <col min="773" max="773" width="45.5" style="82" customWidth="1"/>
    <col min="774" max="774" width="31.83203125" style="82" customWidth="1"/>
    <col min="775" max="775" width="9.6640625" style="82" customWidth="1"/>
    <col min="776" max="776" width="7.5" style="82" customWidth="1"/>
    <col min="777" max="777" width="10.83203125" style="82" customWidth="1"/>
    <col min="778" max="778" width="15" style="82" customWidth="1"/>
    <col min="779" max="779" width="4.33203125" style="82" bestFit="1" customWidth="1"/>
    <col min="780" max="1024" width="16.1640625" style="82"/>
    <col min="1025" max="1025" width="1" style="82" customWidth="1"/>
    <col min="1026" max="1027" width="15" style="82" customWidth="1"/>
    <col min="1028" max="1028" width="63.5" style="82" customWidth="1"/>
    <col min="1029" max="1029" width="45.5" style="82" customWidth="1"/>
    <col min="1030" max="1030" width="31.83203125" style="82" customWidth="1"/>
    <col min="1031" max="1031" width="9.6640625" style="82" customWidth="1"/>
    <col min="1032" max="1032" width="7.5" style="82" customWidth="1"/>
    <col min="1033" max="1033" width="10.83203125" style="82" customWidth="1"/>
    <col min="1034" max="1034" width="15" style="82" customWidth="1"/>
    <col min="1035" max="1035" width="4.33203125" style="82" bestFit="1" customWidth="1"/>
    <col min="1036" max="1280" width="16.1640625" style="82"/>
    <col min="1281" max="1281" width="1" style="82" customWidth="1"/>
    <col min="1282" max="1283" width="15" style="82" customWidth="1"/>
    <col min="1284" max="1284" width="63.5" style="82" customWidth="1"/>
    <col min="1285" max="1285" width="45.5" style="82" customWidth="1"/>
    <col min="1286" max="1286" width="31.83203125" style="82" customWidth="1"/>
    <col min="1287" max="1287" width="9.6640625" style="82" customWidth="1"/>
    <col min="1288" max="1288" width="7.5" style="82" customWidth="1"/>
    <col min="1289" max="1289" width="10.83203125" style="82" customWidth="1"/>
    <col min="1290" max="1290" width="15" style="82" customWidth="1"/>
    <col min="1291" max="1291" width="4.33203125" style="82" bestFit="1" customWidth="1"/>
    <col min="1292" max="1536" width="16.1640625" style="82"/>
    <col min="1537" max="1537" width="1" style="82" customWidth="1"/>
    <col min="1538" max="1539" width="15" style="82" customWidth="1"/>
    <col min="1540" max="1540" width="63.5" style="82" customWidth="1"/>
    <col min="1541" max="1541" width="45.5" style="82" customWidth="1"/>
    <col min="1542" max="1542" width="31.83203125" style="82" customWidth="1"/>
    <col min="1543" max="1543" width="9.6640625" style="82" customWidth="1"/>
    <col min="1544" max="1544" width="7.5" style="82" customWidth="1"/>
    <col min="1545" max="1545" width="10.83203125" style="82" customWidth="1"/>
    <col min="1546" max="1546" width="15" style="82" customWidth="1"/>
    <col min="1547" max="1547" width="4.33203125" style="82" bestFit="1" customWidth="1"/>
    <col min="1548" max="1792" width="16.1640625" style="82"/>
    <col min="1793" max="1793" width="1" style="82" customWidth="1"/>
    <col min="1794" max="1795" width="15" style="82" customWidth="1"/>
    <col min="1796" max="1796" width="63.5" style="82" customWidth="1"/>
    <col min="1797" max="1797" width="45.5" style="82" customWidth="1"/>
    <col min="1798" max="1798" width="31.83203125" style="82" customWidth="1"/>
    <col min="1799" max="1799" width="9.6640625" style="82" customWidth="1"/>
    <col min="1800" max="1800" width="7.5" style="82" customWidth="1"/>
    <col min="1801" max="1801" width="10.83203125" style="82" customWidth="1"/>
    <col min="1802" max="1802" width="15" style="82" customWidth="1"/>
    <col min="1803" max="1803" width="4.33203125" style="82" bestFit="1" customWidth="1"/>
    <col min="1804" max="2048" width="16.1640625" style="82"/>
    <col min="2049" max="2049" width="1" style="82" customWidth="1"/>
    <col min="2050" max="2051" width="15" style="82" customWidth="1"/>
    <col min="2052" max="2052" width="63.5" style="82" customWidth="1"/>
    <col min="2053" max="2053" width="45.5" style="82" customWidth="1"/>
    <col min="2054" max="2054" width="31.83203125" style="82" customWidth="1"/>
    <col min="2055" max="2055" width="9.6640625" style="82" customWidth="1"/>
    <col min="2056" max="2056" width="7.5" style="82" customWidth="1"/>
    <col min="2057" max="2057" width="10.83203125" style="82" customWidth="1"/>
    <col min="2058" max="2058" width="15" style="82" customWidth="1"/>
    <col min="2059" max="2059" width="4.33203125" style="82" bestFit="1" customWidth="1"/>
    <col min="2060" max="2304" width="16.1640625" style="82"/>
    <col min="2305" max="2305" width="1" style="82" customWidth="1"/>
    <col min="2306" max="2307" width="15" style="82" customWidth="1"/>
    <col min="2308" max="2308" width="63.5" style="82" customWidth="1"/>
    <col min="2309" max="2309" width="45.5" style="82" customWidth="1"/>
    <col min="2310" max="2310" width="31.83203125" style="82" customWidth="1"/>
    <col min="2311" max="2311" width="9.6640625" style="82" customWidth="1"/>
    <col min="2312" max="2312" width="7.5" style="82" customWidth="1"/>
    <col min="2313" max="2313" width="10.83203125" style="82" customWidth="1"/>
    <col min="2314" max="2314" width="15" style="82" customWidth="1"/>
    <col min="2315" max="2315" width="4.33203125" style="82" bestFit="1" customWidth="1"/>
    <col min="2316" max="2560" width="16.1640625" style="82"/>
    <col min="2561" max="2561" width="1" style="82" customWidth="1"/>
    <col min="2562" max="2563" width="15" style="82" customWidth="1"/>
    <col min="2564" max="2564" width="63.5" style="82" customWidth="1"/>
    <col min="2565" max="2565" width="45.5" style="82" customWidth="1"/>
    <col min="2566" max="2566" width="31.83203125" style="82" customWidth="1"/>
    <col min="2567" max="2567" width="9.6640625" style="82" customWidth="1"/>
    <col min="2568" max="2568" width="7.5" style="82" customWidth="1"/>
    <col min="2569" max="2569" width="10.83203125" style="82" customWidth="1"/>
    <col min="2570" max="2570" width="15" style="82" customWidth="1"/>
    <col min="2571" max="2571" width="4.33203125" style="82" bestFit="1" customWidth="1"/>
    <col min="2572" max="2816" width="16.1640625" style="82"/>
    <col min="2817" max="2817" width="1" style="82" customWidth="1"/>
    <col min="2818" max="2819" width="15" style="82" customWidth="1"/>
    <col min="2820" max="2820" width="63.5" style="82" customWidth="1"/>
    <col min="2821" max="2821" width="45.5" style="82" customWidth="1"/>
    <col min="2822" max="2822" width="31.83203125" style="82" customWidth="1"/>
    <col min="2823" max="2823" width="9.6640625" style="82" customWidth="1"/>
    <col min="2824" max="2824" width="7.5" style="82" customWidth="1"/>
    <col min="2825" max="2825" width="10.83203125" style="82" customWidth="1"/>
    <col min="2826" max="2826" width="15" style="82" customWidth="1"/>
    <col min="2827" max="2827" width="4.33203125" style="82" bestFit="1" customWidth="1"/>
    <col min="2828" max="3072" width="16.1640625" style="82"/>
    <col min="3073" max="3073" width="1" style="82" customWidth="1"/>
    <col min="3074" max="3075" width="15" style="82" customWidth="1"/>
    <col min="3076" max="3076" width="63.5" style="82" customWidth="1"/>
    <col min="3077" max="3077" width="45.5" style="82" customWidth="1"/>
    <col min="3078" max="3078" width="31.83203125" style="82" customWidth="1"/>
    <col min="3079" max="3079" width="9.6640625" style="82" customWidth="1"/>
    <col min="3080" max="3080" width="7.5" style="82" customWidth="1"/>
    <col min="3081" max="3081" width="10.83203125" style="82" customWidth="1"/>
    <col min="3082" max="3082" width="15" style="82" customWidth="1"/>
    <col min="3083" max="3083" width="4.33203125" style="82" bestFit="1" customWidth="1"/>
    <col min="3084" max="3328" width="16.1640625" style="82"/>
    <col min="3329" max="3329" width="1" style="82" customWidth="1"/>
    <col min="3330" max="3331" width="15" style="82" customWidth="1"/>
    <col min="3332" max="3332" width="63.5" style="82" customWidth="1"/>
    <col min="3333" max="3333" width="45.5" style="82" customWidth="1"/>
    <col min="3334" max="3334" width="31.83203125" style="82" customWidth="1"/>
    <col min="3335" max="3335" width="9.6640625" style="82" customWidth="1"/>
    <col min="3336" max="3336" width="7.5" style="82" customWidth="1"/>
    <col min="3337" max="3337" width="10.83203125" style="82" customWidth="1"/>
    <col min="3338" max="3338" width="15" style="82" customWidth="1"/>
    <col min="3339" max="3339" width="4.33203125" style="82" bestFit="1" customWidth="1"/>
    <col min="3340" max="3584" width="16.1640625" style="82"/>
    <col min="3585" max="3585" width="1" style="82" customWidth="1"/>
    <col min="3586" max="3587" width="15" style="82" customWidth="1"/>
    <col min="3588" max="3588" width="63.5" style="82" customWidth="1"/>
    <col min="3589" max="3589" width="45.5" style="82" customWidth="1"/>
    <col min="3590" max="3590" width="31.83203125" style="82" customWidth="1"/>
    <col min="3591" max="3591" width="9.6640625" style="82" customWidth="1"/>
    <col min="3592" max="3592" width="7.5" style="82" customWidth="1"/>
    <col min="3593" max="3593" width="10.83203125" style="82" customWidth="1"/>
    <col min="3594" max="3594" width="15" style="82" customWidth="1"/>
    <col min="3595" max="3595" width="4.33203125" style="82" bestFit="1" customWidth="1"/>
    <col min="3596" max="3840" width="16.1640625" style="82"/>
    <col min="3841" max="3841" width="1" style="82" customWidth="1"/>
    <col min="3842" max="3843" width="15" style="82" customWidth="1"/>
    <col min="3844" max="3844" width="63.5" style="82" customWidth="1"/>
    <col min="3845" max="3845" width="45.5" style="82" customWidth="1"/>
    <col min="3846" max="3846" width="31.83203125" style="82" customWidth="1"/>
    <col min="3847" max="3847" width="9.6640625" style="82" customWidth="1"/>
    <col min="3848" max="3848" width="7.5" style="82" customWidth="1"/>
    <col min="3849" max="3849" width="10.83203125" style="82" customWidth="1"/>
    <col min="3850" max="3850" width="15" style="82" customWidth="1"/>
    <col min="3851" max="3851" width="4.33203125" style="82" bestFit="1" customWidth="1"/>
    <col min="3852" max="4096" width="16.1640625" style="82"/>
    <col min="4097" max="4097" width="1" style="82" customWidth="1"/>
    <col min="4098" max="4099" width="15" style="82" customWidth="1"/>
    <col min="4100" max="4100" width="63.5" style="82" customWidth="1"/>
    <col min="4101" max="4101" width="45.5" style="82" customWidth="1"/>
    <col min="4102" max="4102" width="31.83203125" style="82" customWidth="1"/>
    <col min="4103" max="4103" width="9.6640625" style="82" customWidth="1"/>
    <col min="4104" max="4104" width="7.5" style="82" customWidth="1"/>
    <col min="4105" max="4105" width="10.83203125" style="82" customWidth="1"/>
    <col min="4106" max="4106" width="15" style="82" customWidth="1"/>
    <col min="4107" max="4107" width="4.33203125" style="82" bestFit="1" customWidth="1"/>
    <col min="4108" max="4352" width="16.1640625" style="82"/>
    <col min="4353" max="4353" width="1" style="82" customWidth="1"/>
    <col min="4354" max="4355" width="15" style="82" customWidth="1"/>
    <col min="4356" max="4356" width="63.5" style="82" customWidth="1"/>
    <col min="4357" max="4357" width="45.5" style="82" customWidth="1"/>
    <col min="4358" max="4358" width="31.83203125" style="82" customWidth="1"/>
    <col min="4359" max="4359" width="9.6640625" style="82" customWidth="1"/>
    <col min="4360" max="4360" width="7.5" style="82" customWidth="1"/>
    <col min="4361" max="4361" width="10.83203125" style="82" customWidth="1"/>
    <col min="4362" max="4362" width="15" style="82" customWidth="1"/>
    <col min="4363" max="4363" width="4.33203125" style="82" bestFit="1" customWidth="1"/>
    <col min="4364" max="4608" width="16.1640625" style="82"/>
    <col min="4609" max="4609" width="1" style="82" customWidth="1"/>
    <col min="4610" max="4611" width="15" style="82" customWidth="1"/>
    <col min="4612" max="4612" width="63.5" style="82" customWidth="1"/>
    <col min="4613" max="4613" width="45.5" style="82" customWidth="1"/>
    <col min="4614" max="4614" width="31.83203125" style="82" customWidth="1"/>
    <col min="4615" max="4615" width="9.6640625" style="82" customWidth="1"/>
    <col min="4616" max="4616" width="7.5" style="82" customWidth="1"/>
    <col min="4617" max="4617" width="10.83203125" style="82" customWidth="1"/>
    <col min="4618" max="4618" width="15" style="82" customWidth="1"/>
    <col min="4619" max="4619" width="4.33203125" style="82" bestFit="1" customWidth="1"/>
    <col min="4620" max="4864" width="16.1640625" style="82"/>
    <col min="4865" max="4865" width="1" style="82" customWidth="1"/>
    <col min="4866" max="4867" width="15" style="82" customWidth="1"/>
    <col min="4868" max="4868" width="63.5" style="82" customWidth="1"/>
    <col min="4869" max="4869" width="45.5" style="82" customWidth="1"/>
    <col min="4870" max="4870" width="31.83203125" style="82" customWidth="1"/>
    <col min="4871" max="4871" width="9.6640625" style="82" customWidth="1"/>
    <col min="4872" max="4872" width="7.5" style="82" customWidth="1"/>
    <col min="4873" max="4873" width="10.83203125" style="82" customWidth="1"/>
    <col min="4874" max="4874" width="15" style="82" customWidth="1"/>
    <col min="4875" max="4875" width="4.33203125" style="82" bestFit="1" customWidth="1"/>
    <col min="4876" max="5120" width="16.1640625" style="82"/>
    <col min="5121" max="5121" width="1" style="82" customWidth="1"/>
    <col min="5122" max="5123" width="15" style="82" customWidth="1"/>
    <col min="5124" max="5124" width="63.5" style="82" customWidth="1"/>
    <col min="5125" max="5125" width="45.5" style="82" customWidth="1"/>
    <col min="5126" max="5126" width="31.83203125" style="82" customWidth="1"/>
    <col min="5127" max="5127" width="9.6640625" style="82" customWidth="1"/>
    <col min="5128" max="5128" width="7.5" style="82" customWidth="1"/>
    <col min="5129" max="5129" width="10.83203125" style="82" customWidth="1"/>
    <col min="5130" max="5130" width="15" style="82" customWidth="1"/>
    <col min="5131" max="5131" width="4.33203125" style="82" bestFit="1" customWidth="1"/>
    <col min="5132" max="5376" width="16.1640625" style="82"/>
    <col min="5377" max="5377" width="1" style="82" customWidth="1"/>
    <col min="5378" max="5379" width="15" style="82" customWidth="1"/>
    <col min="5380" max="5380" width="63.5" style="82" customWidth="1"/>
    <col min="5381" max="5381" width="45.5" style="82" customWidth="1"/>
    <col min="5382" max="5382" width="31.83203125" style="82" customWidth="1"/>
    <col min="5383" max="5383" width="9.6640625" style="82" customWidth="1"/>
    <col min="5384" max="5384" width="7.5" style="82" customWidth="1"/>
    <col min="5385" max="5385" width="10.83203125" style="82" customWidth="1"/>
    <col min="5386" max="5386" width="15" style="82" customWidth="1"/>
    <col min="5387" max="5387" width="4.33203125" style="82" bestFit="1" customWidth="1"/>
    <col min="5388" max="5632" width="16.1640625" style="82"/>
    <col min="5633" max="5633" width="1" style="82" customWidth="1"/>
    <col min="5634" max="5635" width="15" style="82" customWidth="1"/>
    <col min="5636" max="5636" width="63.5" style="82" customWidth="1"/>
    <col min="5637" max="5637" width="45.5" style="82" customWidth="1"/>
    <col min="5638" max="5638" width="31.83203125" style="82" customWidth="1"/>
    <col min="5639" max="5639" width="9.6640625" style="82" customWidth="1"/>
    <col min="5640" max="5640" width="7.5" style="82" customWidth="1"/>
    <col min="5641" max="5641" width="10.83203125" style="82" customWidth="1"/>
    <col min="5642" max="5642" width="15" style="82" customWidth="1"/>
    <col min="5643" max="5643" width="4.33203125" style="82" bestFit="1" customWidth="1"/>
    <col min="5644" max="5888" width="16.1640625" style="82"/>
    <col min="5889" max="5889" width="1" style="82" customWidth="1"/>
    <col min="5890" max="5891" width="15" style="82" customWidth="1"/>
    <col min="5892" max="5892" width="63.5" style="82" customWidth="1"/>
    <col min="5893" max="5893" width="45.5" style="82" customWidth="1"/>
    <col min="5894" max="5894" width="31.83203125" style="82" customWidth="1"/>
    <col min="5895" max="5895" width="9.6640625" style="82" customWidth="1"/>
    <col min="5896" max="5896" width="7.5" style="82" customWidth="1"/>
    <col min="5897" max="5897" width="10.83203125" style="82" customWidth="1"/>
    <col min="5898" max="5898" width="15" style="82" customWidth="1"/>
    <col min="5899" max="5899" width="4.33203125" style="82" bestFit="1" customWidth="1"/>
    <col min="5900" max="6144" width="16.1640625" style="82"/>
    <col min="6145" max="6145" width="1" style="82" customWidth="1"/>
    <col min="6146" max="6147" width="15" style="82" customWidth="1"/>
    <col min="6148" max="6148" width="63.5" style="82" customWidth="1"/>
    <col min="6149" max="6149" width="45.5" style="82" customWidth="1"/>
    <col min="6150" max="6150" width="31.83203125" style="82" customWidth="1"/>
    <col min="6151" max="6151" width="9.6640625" style="82" customWidth="1"/>
    <col min="6152" max="6152" width="7.5" style="82" customWidth="1"/>
    <col min="6153" max="6153" width="10.83203125" style="82" customWidth="1"/>
    <col min="6154" max="6154" width="15" style="82" customWidth="1"/>
    <col min="6155" max="6155" width="4.33203125" style="82" bestFit="1" customWidth="1"/>
    <col min="6156" max="6400" width="16.1640625" style="82"/>
    <col min="6401" max="6401" width="1" style="82" customWidth="1"/>
    <col min="6402" max="6403" width="15" style="82" customWidth="1"/>
    <col min="6404" max="6404" width="63.5" style="82" customWidth="1"/>
    <col min="6405" max="6405" width="45.5" style="82" customWidth="1"/>
    <col min="6406" max="6406" width="31.83203125" style="82" customWidth="1"/>
    <col min="6407" max="6407" width="9.6640625" style="82" customWidth="1"/>
    <col min="6408" max="6408" width="7.5" style="82" customWidth="1"/>
    <col min="6409" max="6409" width="10.83203125" style="82" customWidth="1"/>
    <col min="6410" max="6410" width="15" style="82" customWidth="1"/>
    <col min="6411" max="6411" width="4.33203125" style="82" bestFit="1" customWidth="1"/>
    <col min="6412" max="6656" width="16.1640625" style="82"/>
    <col min="6657" max="6657" width="1" style="82" customWidth="1"/>
    <col min="6658" max="6659" width="15" style="82" customWidth="1"/>
    <col min="6660" max="6660" width="63.5" style="82" customWidth="1"/>
    <col min="6661" max="6661" width="45.5" style="82" customWidth="1"/>
    <col min="6662" max="6662" width="31.83203125" style="82" customWidth="1"/>
    <col min="6663" max="6663" width="9.6640625" style="82" customWidth="1"/>
    <col min="6664" max="6664" width="7.5" style="82" customWidth="1"/>
    <col min="6665" max="6665" width="10.83203125" style="82" customWidth="1"/>
    <col min="6666" max="6666" width="15" style="82" customWidth="1"/>
    <col min="6667" max="6667" width="4.33203125" style="82" bestFit="1" customWidth="1"/>
    <col min="6668" max="6912" width="16.1640625" style="82"/>
    <col min="6913" max="6913" width="1" style="82" customWidth="1"/>
    <col min="6914" max="6915" width="15" style="82" customWidth="1"/>
    <col min="6916" max="6916" width="63.5" style="82" customWidth="1"/>
    <col min="6917" max="6917" width="45.5" style="82" customWidth="1"/>
    <col min="6918" max="6918" width="31.83203125" style="82" customWidth="1"/>
    <col min="6919" max="6919" width="9.6640625" style="82" customWidth="1"/>
    <col min="6920" max="6920" width="7.5" style="82" customWidth="1"/>
    <col min="6921" max="6921" width="10.83203125" style="82" customWidth="1"/>
    <col min="6922" max="6922" width="15" style="82" customWidth="1"/>
    <col min="6923" max="6923" width="4.33203125" style="82" bestFit="1" customWidth="1"/>
    <col min="6924" max="7168" width="16.1640625" style="82"/>
    <col min="7169" max="7169" width="1" style="82" customWidth="1"/>
    <col min="7170" max="7171" width="15" style="82" customWidth="1"/>
    <col min="7172" max="7172" width="63.5" style="82" customWidth="1"/>
    <col min="7173" max="7173" width="45.5" style="82" customWidth="1"/>
    <col min="7174" max="7174" width="31.83203125" style="82" customWidth="1"/>
    <col min="7175" max="7175" width="9.6640625" style="82" customWidth="1"/>
    <col min="7176" max="7176" width="7.5" style="82" customWidth="1"/>
    <col min="7177" max="7177" width="10.83203125" style="82" customWidth="1"/>
    <col min="7178" max="7178" width="15" style="82" customWidth="1"/>
    <col min="7179" max="7179" width="4.33203125" style="82" bestFit="1" customWidth="1"/>
    <col min="7180" max="7424" width="16.1640625" style="82"/>
    <col min="7425" max="7425" width="1" style="82" customWidth="1"/>
    <col min="7426" max="7427" width="15" style="82" customWidth="1"/>
    <col min="7428" max="7428" width="63.5" style="82" customWidth="1"/>
    <col min="7429" max="7429" width="45.5" style="82" customWidth="1"/>
    <col min="7430" max="7430" width="31.83203125" style="82" customWidth="1"/>
    <col min="7431" max="7431" width="9.6640625" style="82" customWidth="1"/>
    <col min="7432" max="7432" width="7.5" style="82" customWidth="1"/>
    <col min="7433" max="7433" width="10.83203125" style="82" customWidth="1"/>
    <col min="7434" max="7434" width="15" style="82" customWidth="1"/>
    <col min="7435" max="7435" width="4.33203125" style="82" bestFit="1" customWidth="1"/>
    <col min="7436" max="7680" width="16.1640625" style="82"/>
    <col min="7681" max="7681" width="1" style="82" customWidth="1"/>
    <col min="7682" max="7683" width="15" style="82" customWidth="1"/>
    <col min="7684" max="7684" width="63.5" style="82" customWidth="1"/>
    <col min="7685" max="7685" width="45.5" style="82" customWidth="1"/>
    <col min="7686" max="7686" width="31.83203125" style="82" customWidth="1"/>
    <col min="7687" max="7687" width="9.6640625" style="82" customWidth="1"/>
    <col min="7688" max="7688" width="7.5" style="82" customWidth="1"/>
    <col min="7689" max="7689" width="10.83203125" style="82" customWidth="1"/>
    <col min="7690" max="7690" width="15" style="82" customWidth="1"/>
    <col min="7691" max="7691" width="4.33203125" style="82" bestFit="1" customWidth="1"/>
    <col min="7692" max="7936" width="16.1640625" style="82"/>
    <col min="7937" max="7937" width="1" style="82" customWidth="1"/>
    <col min="7938" max="7939" width="15" style="82" customWidth="1"/>
    <col min="7940" max="7940" width="63.5" style="82" customWidth="1"/>
    <col min="7941" max="7941" width="45.5" style="82" customWidth="1"/>
    <col min="7942" max="7942" width="31.83203125" style="82" customWidth="1"/>
    <col min="7943" max="7943" width="9.6640625" style="82" customWidth="1"/>
    <col min="7944" max="7944" width="7.5" style="82" customWidth="1"/>
    <col min="7945" max="7945" width="10.83203125" style="82" customWidth="1"/>
    <col min="7946" max="7946" width="15" style="82" customWidth="1"/>
    <col min="7947" max="7947" width="4.33203125" style="82" bestFit="1" customWidth="1"/>
    <col min="7948" max="8192" width="16.1640625" style="82"/>
    <col min="8193" max="8193" width="1" style="82" customWidth="1"/>
    <col min="8194" max="8195" width="15" style="82" customWidth="1"/>
    <col min="8196" max="8196" width="63.5" style="82" customWidth="1"/>
    <col min="8197" max="8197" width="45.5" style="82" customWidth="1"/>
    <col min="8198" max="8198" width="31.83203125" style="82" customWidth="1"/>
    <col min="8199" max="8199" width="9.6640625" style="82" customWidth="1"/>
    <col min="8200" max="8200" width="7.5" style="82" customWidth="1"/>
    <col min="8201" max="8201" width="10.83203125" style="82" customWidth="1"/>
    <col min="8202" max="8202" width="15" style="82" customWidth="1"/>
    <col min="8203" max="8203" width="4.33203125" style="82" bestFit="1" customWidth="1"/>
    <col min="8204" max="8448" width="16.1640625" style="82"/>
    <col min="8449" max="8449" width="1" style="82" customWidth="1"/>
    <col min="8450" max="8451" width="15" style="82" customWidth="1"/>
    <col min="8452" max="8452" width="63.5" style="82" customWidth="1"/>
    <col min="8453" max="8453" width="45.5" style="82" customWidth="1"/>
    <col min="8454" max="8454" width="31.83203125" style="82" customWidth="1"/>
    <col min="8455" max="8455" width="9.6640625" style="82" customWidth="1"/>
    <col min="8456" max="8456" width="7.5" style="82" customWidth="1"/>
    <col min="8457" max="8457" width="10.83203125" style="82" customWidth="1"/>
    <col min="8458" max="8458" width="15" style="82" customWidth="1"/>
    <col min="8459" max="8459" width="4.33203125" style="82" bestFit="1" customWidth="1"/>
    <col min="8460" max="8704" width="16.1640625" style="82"/>
    <col min="8705" max="8705" width="1" style="82" customWidth="1"/>
    <col min="8706" max="8707" width="15" style="82" customWidth="1"/>
    <col min="8708" max="8708" width="63.5" style="82" customWidth="1"/>
    <col min="8709" max="8709" width="45.5" style="82" customWidth="1"/>
    <col min="8710" max="8710" width="31.83203125" style="82" customWidth="1"/>
    <col min="8711" max="8711" width="9.6640625" style="82" customWidth="1"/>
    <col min="8712" max="8712" width="7.5" style="82" customWidth="1"/>
    <col min="8713" max="8713" width="10.83203125" style="82" customWidth="1"/>
    <col min="8714" max="8714" width="15" style="82" customWidth="1"/>
    <col min="8715" max="8715" width="4.33203125" style="82" bestFit="1" customWidth="1"/>
    <col min="8716" max="8960" width="16.1640625" style="82"/>
    <col min="8961" max="8961" width="1" style="82" customWidth="1"/>
    <col min="8962" max="8963" width="15" style="82" customWidth="1"/>
    <col min="8964" max="8964" width="63.5" style="82" customWidth="1"/>
    <col min="8965" max="8965" width="45.5" style="82" customWidth="1"/>
    <col min="8966" max="8966" width="31.83203125" style="82" customWidth="1"/>
    <col min="8967" max="8967" width="9.6640625" style="82" customWidth="1"/>
    <col min="8968" max="8968" width="7.5" style="82" customWidth="1"/>
    <col min="8969" max="8969" width="10.83203125" style="82" customWidth="1"/>
    <col min="8970" max="8970" width="15" style="82" customWidth="1"/>
    <col min="8971" max="8971" width="4.33203125" style="82" bestFit="1" customWidth="1"/>
    <col min="8972" max="9216" width="16.1640625" style="82"/>
    <col min="9217" max="9217" width="1" style="82" customWidth="1"/>
    <col min="9218" max="9219" width="15" style="82" customWidth="1"/>
    <col min="9220" max="9220" width="63.5" style="82" customWidth="1"/>
    <col min="9221" max="9221" width="45.5" style="82" customWidth="1"/>
    <col min="9222" max="9222" width="31.83203125" style="82" customWidth="1"/>
    <col min="9223" max="9223" width="9.6640625" style="82" customWidth="1"/>
    <col min="9224" max="9224" width="7.5" style="82" customWidth="1"/>
    <col min="9225" max="9225" width="10.83203125" style="82" customWidth="1"/>
    <col min="9226" max="9226" width="15" style="82" customWidth="1"/>
    <col min="9227" max="9227" width="4.33203125" style="82" bestFit="1" customWidth="1"/>
    <col min="9228" max="9472" width="16.1640625" style="82"/>
    <col min="9473" max="9473" width="1" style="82" customWidth="1"/>
    <col min="9474" max="9475" width="15" style="82" customWidth="1"/>
    <col min="9476" max="9476" width="63.5" style="82" customWidth="1"/>
    <col min="9477" max="9477" width="45.5" style="82" customWidth="1"/>
    <col min="9478" max="9478" width="31.83203125" style="82" customWidth="1"/>
    <col min="9479" max="9479" width="9.6640625" style="82" customWidth="1"/>
    <col min="9480" max="9480" width="7.5" style="82" customWidth="1"/>
    <col min="9481" max="9481" width="10.83203125" style="82" customWidth="1"/>
    <col min="9482" max="9482" width="15" style="82" customWidth="1"/>
    <col min="9483" max="9483" width="4.33203125" style="82" bestFit="1" customWidth="1"/>
    <col min="9484" max="9728" width="16.1640625" style="82"/>
    <col min="9729" max="9729" width="1" style="82" customWidth="1"/>
    <col min="9730" max="9731" width="15" style="82" customWidth="1"/>
    <col min="9732" max="9732" width="63.5" style="82" customWidth="1"/>
    <col min="9733" max="9733" width="45.5" style="82" customWidth="1"/>
    <col min="9734" max="9734" width="31.83203125" style="82" customWidth="1"/>
    <col min="9735" max="9735" width="9.6640625" style="82" customWidth="1"/>
    <col min="9736" max="9736" width="7.5" style="82" customWidth="1"/>
    <col min="9737" max="9737" width="10.83203125" style="82" customWidth="1"/>
    <col min="9738" max="9738" width="15" style="82" customWidth="1"/>
    <col min="9739" max="9739" width="4.33203125" style="82" bestFit="1" customWidth="1"/>
    <col min="9740" max="9984" width="16.1640625" style="82"/>
    <col min="9985" max="9985" width="1" style="82" customWidth="1"/>
    <col min="9986" max="9987" width="15" style="82" customWidth="1"/>
    <col min="9988" max="9988" width="63.5" style="82" customWidth="1"/>
    <col min="9989" max="9989" width="45.5" style="82" customWidth="1"/>
    <col min="9990" max="9990" width="31.83203125" style="82" customWidth="1"/>
    <col min="9991" max="9991" width="9.6640625" style="82" customWidth="1"/>
    <col min="9992" max="9992" width="7.5" style="82" customWidth="1"/>
    <col min="9993" max="9993" width="10.83203125" style="82" customWidth="1"/>
    <col min="9994" max="9994" width="15" style="82" customWidth="1"/>
    <col min="9995" max="9995" width="4.33203125" style="82" bestFit="1" customWidth="1"/>
    <col min="9996" max="10240" width="16.1640625" style="82"/>
    <col min="10241" max="10241" width="1" style="82" customWidth="1"/>
    <col min="10242" max="10243" width="15" style="82" customWidth="1"/>
    <col min="10244" max="10244" width="63.5" style="82" customWidth="1"/>
    <col min="10245" max="10245" width="45.5" style="82" customWidth="1"/>
    <col min="10246" max="10246" width="31.83203125" style="82" customWidth="1"/>
    <col min="10247" max="10247" width="9.6640625" style="82" customWidth="1"/>
    <col min="10248" max="10248" width="7.5" style="82" customWidth="1"/>
    <col min="10249" max="10249" width="10.83203125" style="82" customWidth="1"/>
    <col min="10250" max="10250" width="15" style="82" customWidth="1"/>
    <col min="10251" max="10251" width="4.33203125" style="82" bestFit="1" customWidth="1"/>
    <col min="10252" max="10496" width="16.1640625" style="82"/>
    <col min="10497" max="10497" width="1" style="82" customWidth="1"/>
    <col min="10498" max="10499" width="15" style="82" customWidth="1"/>
    <col min="10500" max="10500" width="63.5" style="82" customWidth="1"/>
    <col min="10501" max="10501" width="45.5" style="82" customWidth="1"/>
    <col min="10502" max="10502" width="31.83203125" style="82" customWidth="1"/>
    <col min="10503" max="10503" width="9.6640625" style="82" customWidth="1"/>
    <col min="10504" max="10504" width="7.5" style="82" customWidth="1"/>
    <col min="10505" max="10505" width="10.83203125" style="82" customWidth="1"/>
    <col min="10506" max="10506" width="15" style="82" customWidth="1"/>
    <col min="10507" max="10507" width="4.33203125" style="82" bestFit="1" customWidth="1"/>
    <col min="10508" max="10752" width="16.1640625" style="82"/>
    <col min="10753" max="10753" width="1" style="82" customWidth="1"/>
    <col min="10754" max="10755" width="15" style="82" customWidth="1"/>
    <col min="10756" max="10756" width="63.5" style="82" customWidth="1"/>
    <col min="10757" max="10757" width="45.5" style="82" customWidth="1"/>
    <col min="10758" max="10758" width="31.83203125" style="82" customWidth="1"/>
    <col min="10759" max="10759" width="9.6640625" style="82" customWidth="1"/>
    <col min="10760" max="10760" width="7.5" style="82" customWidth="1"/>
    <col min="10761" max="10761" width="10.83203125" style="82" customWidth="1"/>
    <col min="10762" max="10762" width="15" style="82" customWidth="1"/>
    <col min="10763" max="10763" width="4.33203125" style="82" bestFit="1" customWidth="1"/>
    <col min="10764" max="11008" width="16.1640625" style="82"/>
    <col min="11009" max="11009" width="1" style="82" customWidth="1"/>
    <col min="11010" max="11011" width="15" style="82" customWidth="1"/>
    <col min="11012" max="11012" width="63.5" style="82" customWidth="1"/>
    <col min="11013" max="11013" width="45.5" style="82" customWidth="1"/>
    <col min="11014" max="11014" width="31.83203125" style="82" customWidth="1"/>
    <col min="11015" max="11015" width="9.6640625" style="82" customWidth="1"/>
    <col min="11016" max="11016" width="7.5" style="82" customWidth="1"/>
    <col min="11017" max="11017" width="10.83203125" style="82" customWidth="1"/>
    <col min="11018" max="11018" width="15" style="82" customWidth="1"/>
    <col min="11019" max="11019" width="4.33203125" style="82" bestFit="1" customWidth="1"/>
    <col min="11020" max="11264" width="16.1640625" style="82"/>
    <col min="11265" max="11265" width="1" style="82" customWidth="1"/>
    <col min="11266" max="11267" width="15" style="82" customWidth="1"/>
    <col min="11268" max="11268" width="63.5" style="82" customWidth="1"/>
    <col min="11269" max="11269" width="45.5" style="82" customWidth="1"/>
    <col min="11270" max="11270" width="31.83203125" style="82" customWidth="1"/>
    <col min="11271" max="11271" width="9.6640625" style="82" customWidth="1"/>
    <col min="11272" max="11272" width="7.5" style="82" customWidth="1"/>
    <col min="11273" max="11273" width="10.83203125" style="82" customWidth="1"/>
    <col min="11274" max="11274" width="15" style="82" customWidth="1"/>
    <col min="11275" max="11275" width="4.33203125" style="82" bestFit="1" customWidth="1"/>
    <col min="11276" max="11520" width="16.1640625" style="82"/>
    <col min="11521" max="11521" width="1" style="82" customWidth="1"/>
    <col min="11522" max="11523" width="15" style="82" customWidth="1"/>
    <col min="11524" max="11524" width="63.5" style="82" customWidth="1"/>
    <col min="11525" max="11525" width="45.5" style="82" customWidth="1"/>
    <col min="11526" max="11526" width="31.83203125" style="82" customWidth="1"/>
    <col min="11527" max="11527" width="9.6640625" style="82" customWidth="1"/>
    <col min="11528" max="11528" width="7.5" style="82" customWidth="1"/>
    <col min="11529" max="11529" width="10.83203125" style="82" customWidth="1"/>
    <col min="11530" max="11530" width="15" style="82" customWidth="1"/>
    <col min="11531" max="11531" width="4.33203125" style="82" bestFit="1" customWidth="1"/>
    <col min="11532" max="11776" width="16.1640625" style="82"/>
    <col min="11777" max="11777" width="1" style="82" customWidth="1"/>
    <col min="11778" max="11779" width="15" style="82" customWidth="1"/>
    <col min="11780" max="11780" width="63.5" style="82" customWidth="1"/>
    <col min="11781" max="11781" width="45.5" style="82" customWidth="1"/>
    <col min="11782" max="11782" width="31.83203125" style="82" customWidth="1"/>
    <col min="11783" max="11783" width="9.6640625" style="82" customWidth="1"/>
    <col min="11784" max="11784" width="7.5" style="82" customWidth="1"/>
    <col min="11785" max="11785" width="10.83203125" style="82" customWidth="1"/>
    <col min="11786" max="11786" width="15" style="82" customWidth="1"/>
    <col min="11787" max="11787" width="4.33203125" style="82" bestFit="1" customWidth="1"/>
    <col min="11788" max="12032" width="16.1640625" style="82"/>
    <col min="12033" max="12033" width="1" style="82" customWidth="1"/>
    <col min="12034" max="12035" width="15" style="82" customWidth="1"/>
    <col min="12036" max="12036" width="63.5" style="82" customWidth="1"/>
    <col min="12037" max="12037" width="45.5" style="82" customWidth="1"/>
    <col min="12038" max="12038" width="31.83203125" style="82" customWidth="1"/>
    <col min="12039" max="12039" width="9.6640625" style="82" customWidth="1"/>
    <col min="12040" max="12040" width="7.5" style="82" customWidth="1"/>
    <col min="12041" max="12041" width="10.83203125" style="82" customWidth="1"/>
    <col min="12042" max="12042" width="15" style="82" customWidth="1"/>
    <col min="12043" max="12043" width="4.33203125" style="82" bestFit="1" customWidth="1"/>
    <col min="12044" max="12288" width="16.1640625" style="82"/>
    <col min="12289" max="12289" width="1" style="82" customWidth="1"/>
    <col min="12290" max="12291" width="15" style="82" customWidth="1"/>
    <col min="12292" max="12292" width="63.5" style="82" customWidth="1"/>
    <col min="12293" max="12293" width="45.5" style="82" customWidth="1"/>
    <col min="12294" max="12294" width="31.83203125" style="82" customWidth="1"/>
    <col min="12295" max="12295" width="9.6640625" style="82" customWidth="1"/>
    <col min="12296" max="12296" width="7.5" style="82" customWidth="1"/>
    <col min="12297" max="12297" width="10.83203125" style="82" customWidth="1"/>
    <col min="12298" max="12298" width="15" style="82" customWidth="1"/>
    <col min="12299" max="12299" width="4.33203125" style="82" bestFit="1" customWidth="1"/>
    <col min="12300" max="12544" width="16.1640625" style="82"/>
    <col min="12545" max="12545" width="1" style="82" customWidth="1"/>
    <col min="12546" max="12547" width="15" style="82" customWidth="1"/>
    <col min="12548" max="12548" width="63.5" style="82" customWidth="1"/>
    <col min="12549" max="12549" width="45.5" style="82" customWidth="1"/>
    <col min="12550" max="12550" width="31.83203125" style="82" customWidth="1"/>
    <col min="12551" max="12551" width="9.6640625" style="82" customWidth="1"/>
    <col min="12552" max="12552" width="7.5" style="82" customWidth="1"/>
    <col min="12553" max="12553" width="10.83203125" style="82" customWidth="1"/>
    <col min="12554" max="12554" width="15" style="82" customWidth="1"/>
    <col min="12555" max="12555" width="4.33203125" style="82" bestFit="1" customWidth="1"/>
    <col min="12556" max="12800" width="16.1640625" style="82"/>
    <col min="12801" max="12801" width="1" style="82" customWidth="1"/>
    <col min="12802" max="12803" width="15" style="82" customWidth="1"/>
    <col min="12804" max="12804" width="63.5" style="82" customWidth="1"/>
    <col min="12805" max="12805" width="45.5" style="82" customWidth="1"/>
    <col min="12806" max="12806" width="31.83203125" style="82" customWidth="1"/>
    <col min="12807" max="12807" width="9.6640625" style="82" customWidth="1"/>
    <col min="12808" max="12808" width="7.5" style="82" customWidth="1"/>
    <col min="12809" max="12809" width="10.83203125" style="82" customWidth="1"/>
    <col min="12810" max="12810" width="15" style="82" customWidth="1"/>
    <col min="12811" max="12811" width="4.33203125" style="82" bestFit="1" customWidth="1"/>
    <col min="12812" max="13056" width="16.1640625" style="82"/>
    <col min="13057" max="13057" width="1" style="82" customWidth="1"/>
    <col min="13058" max="13059" width="15" style="82" customWidth="1"/>
    <col min="13060" max="13060" width="63.5" style="82" customWidth="1"/>
    <col min="13061" max="13061" width="45.5" style="82" customWidth="1"/>
    <col min="13062" max="13062" width="31.83203125" style="82" customWidth="1"/>
    <col min="13063" max="13063" width="9.6640625" style="82" customWidth="1"/>
    <col min="13064" max="13064" width="7.5" style="82" customWidth="1"/>
    <col min="13065" max="13065" width="10.83203125" style="82" customWidth="1"/>
    <col min="13066" max="13066" width="15" style="82" customWidth="1"/>
    <col min="13067" max="13067" width="4.33203125" style="82" bestFit="1" customWidth="1"/>
    <col min="13068" max="13312" width="16.1640625" style="82"/>
    <col min="13313" max="13313" width="1" style="82" customWidth="1"/>
    <col min="13314" max="13315" width="15" style="82" customWidth="1"/>
    <col min="13316" max="13316" width="63.5" style="82" customWidth="1"/>
    <col min="13317" max="13317" width="45.5" style="82" customWidth="1"/>
    <col min="13318" max="13318" width="31.83203125" style="82" customWidth="1"/>
    <col min="13319" max="13319" width="9.6640625" style="82" customWidth="1"/>
    <col min="13320" max="13320" width="7.5" style="82" customWidth="1"/>
    <col min="13321" max="13321" width="10.83203125" style="82" customWidth="1"/>
    <col min="13322" max="13322" width="15" style="82" customWidth="1"/>
    <col min="13323" max="13323" width="4.33203125" style="82" bestFit="1" customWidth="1"/>
    <col min="13324" max="13568" width="16.1640625" style="82"/>
    <col min="13569" max="13569" width="1" style="82" customWidth="1"/>
    <col min="13570" max="13571" width="15" style="82" customWidth="1"/>
    <col min="13572" max="13572" width="63.5" style="82" customWidth="1"/>
    <col min="13573" max="13573" width="45.5" style="82" customWidth="1"/>
    <col min="13574" max="13574" width="31.83203125" style="82" customWidth="1"/>
    <col min="13575" max="13575" width="9.6640625" style="82" customWidth="1"/>
    <col min="13576" max="13576" width="7.5" style="82" customWidth="1"/>
    <col min="13577" max="13577" width="10.83203125" style="82" customWidth="1"/>
    <col min="13578" max="13578" width="15" style="82" customWidth="1"/>
    <col min="13579" max="13579" width="4.33203125" style="82" bestFit="1" customWidth="1"/>
    <col min="13580" max="13824" width="16.1640625" style="82"/>
    <col min="13825" max="13825" width="1" style="82" customWidth="1"/>
    <col min="13826" max="13827" width="15" style="82" customWidth="1"/>
    <col min="13828" max="13828" width="63.5" style="82" customWidth="1"/>
    <col min="13829" max="13829" width="45.5" style="82" customWidth="1"/>
    <col min="13830" max="13830" width="31.83203125" style="82" customWidth="1"/>
    <col min="13831" max="13831" width="9.6640625" style="82" customWidth="1"/>
    <col min="13832" max="13832" width="7.5" style="82" customWidth="1"/>
    <col min="13833" max="13833" width="10.83203125" style="82" customWidth="1"/>
    <col min="13834" max="13834" width="15" style="82" customWidth="1"/>
    <col min="13835" max="13835" width="4.33203125" style="82" bestFit="1" customWidth="1"/>
    <col min="13836" max="14080" width="16.1640625" style="82"/>
    <col min="14081" max="14081" width="1" style="82" customWidth="1"/>
    <col min="14082" max="14083" width="15" style="82" customWidth="1"/>
    <col min="14084" max="14084" width="63.5" style="82" customWidth="1"/>
    <col min="14085" max="14085" width="45.5" style="82" customWidth="1"/>
    <col min="14086" max="14086" width="31.83203125" style="82" customWidth="1"/>
    <col min="14087" max="14087" width="9.6640625" style="82" customWidth="1"/>
    <col min="14088" max="14088" width="7.5" style="82" customWidth="1"/>
    <col min="14089" max="14089" width="10.83203125" style="82" customWidth="1"/>
    <col min="14090" max="14090" width="15" style="82" customWidth="1"/>
    <col min="14091" max="14091" width="4.33203125" style="82" bestFit="1" customWidth="1"/>
    <col min="14092" max="14336" width="16.1640625" style="82"/>
    <col min="14337" max="14337" width="1" style="82" customWidth="1"/>
    <col min="14338" max="14339" width="15" style="82" customWidth="1"/>
    <col min="14340" max="14340" width="63.5" style="82" customWidth="1"/>
    <col min="14341" max="14341" width="45.5" style="82" customWidth="1"/>
    <col min="14342" max="14342" width="31.83203125" style="82" customWidth="1"/>
    <col min="14343" max="14343" width="9.6640625" style="82" customWidth="1"/>
    <col min="14344" max="14344" width="7.5" style="82" customWidth="1"/>
    <col min="14345" max="14345" width="10.83203125" style="82" customWidth="1"/>
    <col min="14346" max="14346" width="15" style="82" customWidth="1"/>
    <col min="14347" max="14347" width="4.33203125" style="82" bestFit="1" customWidth="1"/>
    <col min="14348" max="14592" width="16.1640625" style="82"/>
    <col min="14593" max="14593" width="1" style="82" customWidth="1"/>
    <col min="14594" max="14595" width="15" style="82" customWidth="1"/>
    <col min="14596" max="14596" width="63.5" style="82" customWidth="1"/>
    <col min="14597" max="14597" width="45.5" style="82" customWidth="1"/>
    <col min="14598" max="14598" width="31.83203125" style="82" customWidth="1"/>
    <col min="14599" max="14599" width="9.6640625" style="82" customWidth="1"/>
    <col min="14600" max="14600" width="7.5" style="82" customWidth="1"/>
    <col min="14601" max="14601" width="10.83203125" style="82" customWidth="1"/>
    <col min="14602" max="14602" width="15" style="82" customWidth="1"/>
    <col min="14603" max="14603" width="4.33203125" style="82" bestFit="1" customWidth="1"/>
    <col min="14604" max="14848" width="16.1640625" style="82"/>
    <col min="14849" max="14849" width="1" style="82" customWidth="1"/>
    <col min="14850" max="14851" width="15" style="82" customWidth="1"/>
    <col min="14852" max="14852" width="63.5" style="82" customWidth="1"/>
    <col min="14853" max="14853" width="45.5" style="82" customWidth="1"/>
    <col min="14854" max="14854" width="31.83203125" style="82" customWidth="1"/>
    <col min="14855" max="14855" width="9.6640625" style="82" customWidth="1"/>
    <col min="14856" max="14856" width="7.5" style="82" customWidth="1"/>
    <col min="14857" max="14857" width="10.83203125" style="82" customWidth="1"/>
    <col min="14858" max="14858" width="15" style="82" customWidth="1"/>
    <col min="14859" max="14859" width="4.33203125" style="82" bestFit="1" customWidth="1"/>
    <col min="14860" max="15104" width="16.1640625" style="82"/>
    <col min="15105" max="15105" width="1" style="82" customWidth="1"/>
    <col min="15106" max="15107" width="15" style="82" customWidth="1"/>
    <col min="15108" max="15108" width="63.5" style="82" customWidth="1"/>
    <col min="15109" max="15109" width="45.5" style="82" customWidth="1"/>
    <col min="15110" max="15110" width="31.83203125" style="82" customWidth="1"/>
    <col min="15111" max="15111" width="9.6640625" style="82" customWidth="1"/>
    <col min="15112" max="15112" width="7.5" style="82" customWidth="1"/>
    <col min="15113" max="15113" width="10.83203125" style="82" customWidth="1"/>
    <col min="15114" max="15114" width="15" style="82" customWidth="1"/>
    <col min="15115" max="15115" width="4.33203125" style="82" bestFit="1" customWidth="1"/>
    <col min="15116" max="15360" width="16.1640625" style="82"/>
    <col min="15361" max="15361" width="1" style="82" customWidth="1"/>
    <col min="15362" max="15363" width="15" style="82" customWidth="1"/>
    <col min="15364" max="15364" width="63.5" style="82" customWidth="1"/>
    <col min="15365" max="15365" width="45.5" style="82" customWidth="1"/>
    <col min="15366" max="15366" width="31.83203125" style="82" customWidth="1"/>
    <col min="15367" max="15367" width="9.6640625" style="82" customWidth="1"/>
    <col min="15368" max="15368" width="7.5" style="82" customWidth="1"/>
    <col min="15369" max="15369" width="10.83203125" style="82" customWidth="1"/>
    <col min="15370" max="15370" width="15" style="82" customWidth="1"/>
    <col min="15371" max="15371" width="4.33203125" style="82" bestFit="1" customWidth="1"/>
    <col min="15372" max="15616" width="16.1640625" style="82"/>
    <col min="15617" max="15617" width="1" style="82" customWidth="1"/>
    <col min="15618" max="15619" width="15" style="82" customWidth="1"/>
    <col min="15620" max="15620" width="63.5" style="82" customWidth="1"/>
    <col min="15621" max="15621" width="45.5" style="82" customWidth="1"/>
    <col min="15622" max="15622" width="31.83203125" style="82" customWidth="1"/>
    <col min="15623" max="15623" width="9.6640625" style="82" customWidth="1"/>
    <col min="15624" max="15624" width="7.5" style="82" customWidth="1"/>
    <col min="15625" max="15625" width="10.83203125" style="82" customWidth="1"/>
    <col min="15626" max="15626" width="15" style="82" customWidth="1"/>
    <col min="15627" max="15627" width="4.33203125" style="82" bestFit="1" customWidth="1"/>
    <col min="15628" max="15872" width="16.1640625" style="82"/>
    <col min="15873" max="15873" width="1" style="82" customWidth="1"/>
    <col min="15874" max="15875" width="15" style="82" customWidth="1"/>
    <col min="15876" max="15876" width="63.5" style="82" customWidth="1"/>
    <col min="15877" max="15877" width="45.5" style="82" customWidth="1"/>
    <col min="15878" max="15878" width="31.83203125" style="82" customWidth="1"/>
    <col min="15879" max="15879" width="9.6640625" style="82" customWidth="1"/>
    <col min="15880" max="15880" width="7.5" style="82" customWidth="1"/>
    <col min="15881" max="15881" width="10.83203125" style="82" customWidth="1"/>
    <col min="15882" max="15882" width="15" style="82" customWidth="1"/>
    <col min="15883" max="15883" width="4.33203125" style="82" bestFit="1" customWidth="1"/>
    <col min="15884" max="16128" width="16.1640625" style="82"/>
    <col min="16129" max="16129" width="1" style="82" customWidth="1"/>
    <col min="16130" max="16131" width="15" style="82" customWidth="1"/>
    <col min="16132" max="16132" width="63.5" style="82" customWidth="1"/>
    <col min="16133" max="16133" width="45.5" style="82" customWidth="1"/>
    <col min="16134" max="16134" width="31.83203125" style="82" customWidth="1"/>
    <col min="16135" max="16135" width="9.6640625" style="82" customWidth="1"/>
    <col min="16136" max="16136" width="7.5" style="82" customWidth="1"/>
    <col min="16137" max="16137" width="10.83203125" style="82" customWidth="1"/>
    <col min="16138" max="16138" width="15" style="82" customWidth="1"/>
    <col min="16139" max="16139" width="4.33203125" style="82" bestFit="1" customWidth="1"/>
    <col min="16140" max="16384" width="16.1640625" style="82"/>
  </cols>
  <sheetData>
    <row r="1" spans="1:11" ht="13.5" customHeight="1" x14ac:dyDescent="0.25"/>
    <row r="2" spans="1:11" ht="17.25" x14ac:dyDescent="0.25">
      <c r="B2" s="254" t="s">
        <v>553</v>
      </c>
      <c r="C2" s="254"/>
      <c r="D2" s="254"/>
      <c r="E2" s="254"/>
      <c r="F2" s="254"/>
      <c r="G2" s="254"/>
      <c r="H2" s="254"/>
      <c r="I2" s="254"/>
      <c r="J2" s="254"/>
    </row>
    <row r="3" spans="1:11" x14ac:dyDescent="0.25">
      <c r="J3" s="171" t="s">
        <v>554</v>
      </c>
    </row>
    <row r="4" spans="1:11" s="86" customFormat="1" ht="20.100000000000001" customHeight="1" x14ac:dyDescent="0.25">
      <c r="B4" s="88" t="s">
        <v>555</v>
      </c>
      <c r="C4" s="89" t="s">
        <v>556</v>
      </c>
      <c r="D4" s="88" t="s">
        <v>557</v>
      </c>
      <c r="E4" s="88" t="s">
        <v>558</v>
      </c>
      <c r="F4" s="90" t="s">
        <v>559</v>
      </c>
      <c r="G4" s="255" t="s">
        <v>560</v>
      </c>
      <c r="H4" s="256"/>
      <c r="I4" s="89" t="s">
        <v>561</v>
      </c>
      <c r="J4" s="90" t="s">
        <v>562</v>
      </c>
    </row>
    <row r="5" spans="1:11" s="86" customFormat="1" ht="20.100000000000001" customHeight="1" x14ac:dyDescent="0.25">
      <c r="A5" s="172"/>
      <c r="B5" s="173">
        <v>44574</v>
      </c>
      <c r="C5" s="174">
        <v>0.65431712962962962</v>
      </c>
      <c r="D5" s="208" t="s">
        <v>632</v>
      </c>
      <c r="E5" s="176" t="s">
        <v>563</v>
      </c>
      <c r="F5" s="177" t="s">
        <v>564</v>
      </c>
      <c r="G5" s="274" t="s">
        <v>565</v>
      </c>
      <c r="H5" s="275"/>
      <c r="I5" s="178">
        <v>23</v>
      </c>
      <c r="J5" s="179">
        <v>649060</v>
      </c>
    </row>
    <row r="6" spans="1:11" s="181" customFormat="1" ht="20.100000000000001" customHeight="1" x14ac:dyDescent="0.25">
      <c r="A6" s="180"/>
      <c r="B6" s="276" t="s">
        <v>566</v>
      </c>
      <c r="C6" s="100"/>
      <c r="D6" s="277"/>
      <c r="E6" s="278"/>
      <c r="F6" s="242"/>
      <c r="G6" s="101" t="s">
        <v>567</v>
      </c>
      <c r="H6" s="102">
        <f>COUNTA(G5:H5)</f>
        <v>1</v>
      </c>
      <c r="I6" s="232">
        <f>SUM(I5)</f>
        <v>23</v>
      </c>
      <c r="J6" s="272">
        <f>SUM(J5:J5)</f>
        <v>649060</v>
      </c>
    </row>
    <row r="7" spans="1:11" s="181" customFormat="1" ht="20.100000000000001" customHeight="1" x14ac:dyDescent="0.25">
      <c r="A7" s="180"/>
      <c r="B7" s="266"/>
      <c r="C7" s="182"/>
      <c r="D7" s="268"/>
      <c r="E7" s="270"/>
      <c r="F7" s="243"/>
      <c r="G7" s="104" t="s">
        <v>568</v>
      </c>
      <c r="H7" s="105">
        <v>0</v>
      </c>
      <c r="I7" s="233"/>
      <c r="J7" s="258"/>
    </row>
    <row r="8" spans="1:11" s="86" customFormat="1" ht="20.100000000000001" customHeight="1" x14ac:dyDescent="0.25">
      <c r="A8" s="172"/>
      <c r="B8" s="173"/>
      <c r="C8" s="174"/>
      <c r="D8" s="175"/>
      <c r="E8" s="176"/>
      <c r="F8" s="177"/>
      <c r="G8" s="274"/>
      <c r="H8" s="275"/>
      <c r="I8" s="178"/>
      <c r="J8" s="179"/>
    </row>
    <row r="9" spans="1:11" s="181" customFormat="1" ht="20.100000000000001" customHeight="1" x14ac:dyDescent="0.25">
      <c r="A9" s="180"/>
      <c r="B9" s="276" t="s">
        <v>569</v>
      </c>
      <c r="C9" s="100"/>
      <c r="D9" s="277"/>
      <c r="E9" s="278"/>
      <c r="F9" s="242"/>
      <c r="G9" s="101" t="s">
        <v>570</v>
      </c>
      <c r="H9" s="102">
        <v>0</v>
      </c>
      <c r="I9" s="232">
        <f>SUM(I8)</f>
        <v>0</v>
      </c>
      <c r="J9" s="272">
        <f>SUM(J8)</f>
        <v>0</v>
      </c>
    </row>
    <row r="10" spans="1:11" s="181" customFormat="1" ht="20.100000000000001" customHeight="1" x14ac:dyDescent="0.25">
      <c r="A10" s="180"/>
      <c r="B10" s="266"/>
      <c r="C10" s="182"/>
      <c r="D10" s="268"/>
      <c r="E10" s="270"/>
      <c r="F10" s="243"/>
      <c r="G10" s="104" t="s">
        <v>571</v>
      </c>
      <c r="H10" s="105">
        <v>0</v>
      </c>
      <c r="I10" s="233"/>
      <c r="J10" s="258"/>
    </row>
    <row r="11" spans="1:11" s="86" customFormat="1" ht="20.100000000000001" customHeight="1" x14ac:dyDescent="0.25">
      <c r="A11" s="172"/>
      <c r="B11" s="173"/>
      <c r="C11" s="174"/>
      <c r="D11" s="175"/>
      <c r="E11" s="176"/>
      <c r="F11" s="177"/>
      <c r="G11" s="274"/>
      <c r="H11" s="275"/>
      <c r="I11" s="178"/>
      <c r="J11" s="179"/>
    </row>
    <row r="12" spans="1:11" s="181" customFormat="1" ht="20.100000000000001" customHeight="1" x14ac:dyDescent="0.25">
      <c r="A12" s="180"/>
      <c r="B12" s="276" t="s">
        <v>572</v>
      </c>
      <c r="C12" s="100"/>
      <c r="D12" s="277"/>
      <c r="E12" s="278"/>
      <c r="F12" s="242"/>
      <c r="G12" s="101" t="s">
        <v>570</v>
      </c>
      <c r="H12" s="102">
        <v>0</v>
      </c>
      <c r="I12" s="232">
        <f>SUM(I11)</f>
        <v>0</v>
      </c>
      <c r="J12" s="272">
        <f>SUM(J11)</f>
        <v>0</v>
      </c>
    </row>
    <row r="13" spans="1:11" s="181" customFormat="1" ht="20.100000000000001" customHeight="1" x14ac:dyDescent="0.25">
      <c r="A13" s="180"/>
      <c r="B13" s="266"/>
      <c r="C13" s="182"/>
      <c r="D13" s="268"/>
      <c r="E13" s="270"/>
      <c r="F13" s="243"/>
      <c r="G13" s="104" t="s">
        <v>568</v>
      </c>
      <c r="H13" s="105">
        <v>0</v>
      </c>
      <c r="I13" s="233"/>
      <c r="J13" s="258"/>
    </row>
    <row r="14" spans="1:11" s="86" customFormat="1" ht="20.100000000000001" customHeight="1" x14ac:dyDescent="0.25">
      <c r="B14" s="92"/>
      <c r="C14" s="93"/>
      <c r="D14" s="94"/>
      <c r="E14" s="95"/>
      <c r="F14" s="96"/>
      <c r="G14" s="234"/>
      <c r="H14" s="235"/>
      <c r="I14" s="97"/>
      <c r="J14" s="183"/>
      <c r="K14" s="99"/>
    </row>
    <row r="15" spans="1:11" s="86" customFormat="1" ht="20.100000000000001" customHeight="1" x14ac:dyDescent="0.25">
      <c r="B15" s="236" t="s">
        <v>573</v>
      </c>
      <c r="C15" s="100"/>
      <c r="D15" s="238"/>
      <c r="E15" s="240"/>
      <c r="F15" s="242"/>
      <c r="G15" s="101" t="s">
        <v>570</v>
      </c>
      <c r="H15" s="102">
        <v>0</v>
      </c>
      <c r="I15" s="281">
        <f>SUM(I14)</f>
        <v>0</v>
      </c>
      <c r="J15" s="279">
        <f>SUM(J14)</f>
        <v>0</v>
      </c>
      <c r="K15" s="99"/>
    </row>
    <row r="16" spans="1:11" s="86" customFormat="1" ht="20.100000000000001" customHeight="1" x14ac:dyDescent="0.25">
      <c r="B16" s="237"/>
      <c r="C16" s="103"/>
      <c r="D16" s="239"/>
      <c r="E16" s="241"/>
      <c r="F16" s="243"/>
      <c r="G16" s="104" t="s">
        <v>568</v>
      </c>
      <c r="H16" s="105">
        <v>0</v>
      </c>
      <c r="I16" s="233"/>
      <c r="J16" s="280"/>
    </row>
    <row r="17" spans="1:10" s="86" customFormat="1" ht="20.100000000000001" customHeight="1" x14ac:dyDescent="0.25">
      <c r="A17" s="172"/>
      <c r="B17" s="173">
        <v>44702</v>
      </c>
      <c r="C17" s="174" t="s">
        <v>574</v>
      </c>
      <c r="D17" s="175" t="s">
        <v>616</v>
      </c>
      <c r="E17" s="176" t="s">
        <v>383</v>
      </c>
      <c r="F17" s="177" t="s">
        <v>575</v>
      </c>
      <c r="G17" s="274" t="s">
        <v>576</v>
      </c>
      <c r="H17" s="275"/>
      <c r="I17" s="178">
        <v>17</v>
      </c>
      <c r="J17" s="179">
        <v>318000</v>
      </c>
    </row>
    <row r="18" spans="1:10" s="181" customFormat="1" ht="20.100000000000001" customHeight="1" x14ac:dyDescent="0.25">
      <c r="A18" s="180"/>
      <c r="B18" s="276" t="s">
        <v>577</v>
      </c>
      <c r="C18" s="100"/>
      <c r="D18" s="277"/>
      <c r="E18" s="278"/>
      <c r="F18" s="242"/>
      <c r="G18" s="101" t="s">
        <v>578</v>
      </c>
      <c r="H18" s="102">
        <v>1</v>
      </c>
      <c r="I18" s="232">
        <f>SUM(I17)</f>
        <v>17</v>
      </c>
      <c r="J18" s="272">
        <f>SUM(J17)</f>
        <v>318000</v>
      </c>
    </row>
    <row r="19" spans="1:10" s="181" customFormat="1" ht="20.100000000000001" customHeight="1" x14ac:dyDescent="0.25">
      <c r="A19" s="180"/>
      <c r="B19" s="266"/>
      <c r="C19" s="182"/>
      <c r="D19" s="268"/>
      <c r="E19" s="270"/>
      <c r="F19" s="243"/>
      <c r="G19" s="104" t="s">
        <v>568</v>
      </c>
      <c r="H19" s="105">
        <v>0</v>
      </c>
      <c r="I19" s="233"/>
      <c r="J19" s="258"/>
    </row>
    <row r="20" spans="1:10" s="86" customFormat="1" ht="20.100000000000001" customHeight="1" x14ac:dyDescent="0.25">
      <c r="A20" s="172"/>
      <c r="B20" s="173">
        <v>44735</v>
      </c>
      <c r="C20" s="174" t="s">
        <v>579</v>
      </c>
      <c r="D20" s="175" t="s">
        <v>617</v>
      </c>
      <c r="E20" s="176" t="s">
        <v>580</v>
      </c>
      <c r="F20" s="177" t="s">
        <v>581</v>
      </c>
      <c r="G20" s="274" t="s">
        <v>582</v>
      </c>
      <c r="H20" s="275"/>
      <c r="I20" s="178">
        <v>4</v>
      </c>
      <c r="J20" s="179">
        <v>36000</v>
      </c>
    </row>
    <row r="21" spans="1:10" s="181" customFormat="1" ht="20.100000000000001" customHeight="1" x14ac:dyDescent="0.25">
      <c r="A21" s="180"/>
      <c r="B21" s="276" t="s">
        <v>583</v>
      </c>
      <c r="C21" s="100"/>
      <c r="D21" s="277"/>
      <c r="E21" s="278"/>
      <c r="F21" s="242"/>
      <c r="G21" s="101" t="s">
        <v>578</v>
      </c>
      <c r="H21" s="102">
        <v>1</v>
      </c>
      <c r="I21" s="232">
        <f>SUM(I20)</f>
        <v>4</v>
      </c>
      <c r="J21" s="272">
        <f>SUM(J20)</f>
        <v>36000</v>
      </c>
    </row>
    <row r="22" spans="1:10" s="181" customFormat="1" ht="20.100000000000001" customHeight="1" x14ac:dyDescent="0.25">
      <c r="A22" s="180"/>
      <c r="B22" s="266"/>
      <c r="C22" s="182"/>
      <c r="D22" s="268"/>
      <c r="E22" s="270"/>
      <c r="F22" s="243"/>
      <c r="G22" s="104" t="s">
        <v>571</v>
      </c>
      <c r="H22" s="105">
        <v>0</v>
      </c>
      <c r="I22" s="233"/>
      <c r="J22" s="258"/>
    </row>
    <row r="23" spans="1:10" s="86" customFormat="1" ht="20.100000000000001" customHeight="1" x14ac:dyDescent="0.25">
      <c r="A23" s="172"/>
      <c r="B23" s="173">
        <v>44747</v>
      </c>
      <c r="C23" s="174">
        <v>0.83277777777777784</v>
      </c>
      <c r="D23" s="175" t="s">
        <v>618</v>
      </c>
      <c r="E23" s="176" t="s">
        <v>584</v>
      </c>
      <c r="F23" s="177" t="s">
        <v>585</v>
      </c>
      <c r="G23" s="274" t="s">
        <v>576</v>
      </c>
      <c r="H23" s="275"/>
      <c r="I23" s="178">
        <v>9</v>
      </c>
      <c r="J23" s="179">
        <v>252000</v>
      </c>
    </row>
    <row r="24" spans="1:10" s="181" customFormat="1" ht="20.100000000000001" customHeight="1" x14ac:dyDescent="0.25">
      <c r="A24" s="180"/>
      <c r="B24" s="276" t="s">
        <v>586</v>
      </c>
      <c r="C24" s="100"/>
      <c r="D24" s="277"/>
      <c r="E24" s="278"/>
      <c r="F24" s="242"/>
      <c r="G24" s="101" t="s">
        <v>578</v>
      </c>
      <c r="H24" s="102">
        <v>1</v>
      </c>
      <c r="I24" s="232">
        <f>SUM(I23)</f>
        <v>9</v>
      </c>
      <c r="J24" s="272">
        <f>SUM(J23)</f>
        <v>252000</v>
      </c>
    </row>
    <row r="25" spans="1:10" s="181" customFormat="1" ht="20.100000000000001" customHeight="1" x14ac:dyDescent="0.25">
      <c r="A25" s="180"/>
      <c r="B25" s="266"/>
      <c r="C25" s="182"/>
      <c r="D25" s="268"/>
      <c r="E25" s="270"/>
      <c r="F25" s="243"/>
      <c r="G25" s="104" t="s">
        <v>568</v>
      </c>
      <c r="H25" s="105">
        <v>0</v>
      </c>
      <c r="I25" s="233"/>
      <c r="J25" s="258"/>
    </row>
    <row r="26" spans="1:10" s="181" customFormat="1" ht="20.100000000000001" customHeight="1" x14ac:dyDescent="0.25">
      <c r="A26" s="180"/>
      <c r="B26" s="173">
        <v>44783</v>
      </c>
      <c r="C26" s="174">
        <v>0.44747685185185188</v>
      </c>
      <c r="D26" s="208" t="s">
        <v>633</v>
      </c>
      <c r="E26" s="176" t="s">
        <v>587</v>
      </c>
      <c r="F26" s="177" t="s">
        <v>588</v>
      </c>
      <c r="G26" s="234" t="s">
        <v>576</v>
      </c>
      <c r="H26" s="235"/>
      <c r="I26" s="178">
        <v>23</v>
      </c>
      <c r="J26" s="179">
        <v>654350</v>
      </c>
    </row>
    <row r="27" spans="1:10" s="86" customFormat="1" ht="20.100000000000001" customHeight="1" x14ac:dyDescent="0.25">
      <c r="A27" s="172"/>
      <c r="B27" s="173">
        <v>44791</v>
      </c>
      <c r="C27" s="174">
        <v>0.75944444444444448</v>
      </c>
      <c r="D27" s="175" t="s">
        <v>619</v>
      </c>
      <c r="E27" s="176" t="s">
        <v>589</v>
      </c>
      <c r="F27" s="177" t="s">
        <v>590</v>
      </c>
      <c r="G27" s="234" t="s">
        <v>576</v>
      </c>
      <c r="H27" s="235"/>
      <c r="I27" s="178">
        <v>90</v>
      </c>
      <c r="J27" s="179">
        <v>299450</v>
      </c>
    </row>
    <row r="28" spans="1:10" s="181" customFormat="1" ht="20.100000000000001" customHeight="1" x14ac:dyDescent="0.25">
      <c r="A28" s="180"/>
      <c r="B28" s="276" t="s">
        <v>591</v>
      </c>
      <c r="C28" s="100"/>
      <c r="D28" s="277"/>
      <c r="E28" s="278"/>
      <c r="F28" s="242"/>
      <c r="G28" s="101" t="s">
        <v>570</v>
      </c>
      <c r="H28" s="102">
        <v>2</v>
      </c>
      <c r="I28" s="232">
        <f>SUM(I26:I27)</f>
        <v>113</v>
      </c>
      <c r="J28" s="272">
        <f>SUM(J26:J27)</f>
        <v>953800</v>
      </c>
    </row>
    <row r="29" spans="1:10" s="181" customFormat="1" ht="20.100000000000001" customHeight="1" x14ac:dyDescent="0.25">
      <c r="A29" s="180"/>
      <c r="B29" s="266"/>
      <c r="C29" s="182"/>
      <c r="D29" s="268"/>
      <c r="E29" s="270"/>
      <c r="F29" s="243"/>
      <c r="G29" s="104" t="s">
        <v>568</v>
      </c>
      <c r="H29" s="105">
        <v>0</v>
      </c>
      <c r="I29" s="233"/>
      <c r="J29" s="258"/>
    </row>
    <row r="30" spans="1:10" s="86" customFormat="1" ht="20.100000000000001" customHeight="1" x14ac:dyDescent="0.25">
      <c r="A30" s="172"/>
      <c r="B30" s="173"/>
      <c r="C30" s="174"/>
      <c r="D30" s="175"/>
      <c r="E30" s="176"/>
      <c r="F30" s="177"/>
      <c r="G30" s="274"/>
      <c r="H30" s="275"/>
      <c r="I30" s="178"/>
      <c r="J30" s="179"/>
    </row>
    <row r="31" spans="1:10" s="181" customFormat="1" ht="20.100000000000001" customHeight="1" x14ac:dyDescent="0.25">
      <c r="A31" s="180"/>
      <c r="B31" s="276" t="s">
        <v>592</v>
      </c>
      <c r="C31" s="100"/>
      <c r="D31" s="277"/>
      <c r="E31" s="278"/>
      <c r="F31" s="242"/>
      <c r="G31" s="101" t="s">
        <v>570</v>
      </c>
      <c r="H31" s="102">
        <v>0</v>
      </c>
      <c r="I31" s="232">
        <f>SUM(I30)</f>
        <v>0</v>
      </c>
      <c r="J31" s="272">
        <f>SUM(J30)</f>
        <v>0</v>
      </c>
    </row>
    <row r="32" spans="1:10" s="181" customFormat="1" ht="20.100000000000001" customHeight="1" x14ac:dyDescent="0.25">
      <c r="A32" s="180"/>
      <c r="B32" s="266"/>
      <c r="C32" s="182"/>
      <c r="D32" s="268"/>
      <c r="E32" s="270"/>
      <c r="F32" s="243"/>
      <c r="G32" s="104" t="s">
        <v>568</v>
      </c>
      <c r="H32" s="105">
        <v>0</v>
      </c>
      <c r="I32" s="233"/>
      <c r="J32" s="258"/>
    </row>
    <row r="33" spans="1:10" s="86" customFormat="1" ht="20.100000000000001" customHeight="1" x14ac:dyDescent="0.25">
      <c r="A33" s="172"/>
      <c r="B33" s="173">
        <v>44845</v>
      </c>
      <c r="C33" s="174">
        <v>0.4617708333333333</v>
      </c>
      <c r="D33" s="175" t="s">
        <v>620</v>
      </c>
      <c r="E33" s="176" t="s">
        <v>593</v>
      </c>
      <c r="F33" s="177" t="s">
        <v>590</v>
      </c>
      <c r="G33" s="274" t="s">
        <v>576</v>
      </c>
      <c r="H33" s="275"/>
      <c r="I33" s="178">
        <v>8</v>
      </c>
      <c r="J33" s="179">
        <v>91500</v>
      </c>
    </row>
    <row r="34" spans="1:10" s="86" customFormat="1" ht="20.100000000000001" customHeight="1" x14ac:dyDescent="0.25">
      <c r="A34" s="172"/>
      <c r="B34" s="173">
        <v>44847</v>
      </c>
      <c r="C34" s="174">
        <v>0.65174768518518522</v>
      </c>
      <c r="D34" s="175" t="s">
        <v>621</v>
      </c>
      <c r="E34" s="176" t="s">
        <v>594</v>
      </c>
      <c r="F34" s="177" t="s">
        <v>595</v>
      </c>
      <c r="G34" s="274" t="s">
        <v>582</v>
      </c>
      <c r="H34" s="275"/>
      <c r="I34" s="178">
        <v>25</v>
      </c>
      <c r="J34" s="179">
        <v>103300</v>
      </c>
    </row>
    <row r="35" spans="1:10" s="181" customFormat="1" ht="20.100000000000001" customHeight="1" x14ac:dyDescent="0.25">
      <c r="A35" s="180"/>
      <c r="B35" s="276" t="s">
        <v>596</v>
      </c>
      <c r="C35" s="100"/>
      <c r="D35" s="277"/>
      <c r="E35" s="278"/>
      <c r="F35" s="242"/>
      <c r="G35" s="101" t="s">
        <v>570</v>
      </c>
      <c r="H35" s="102">
        <f>COUNTA(G33:H34)</f>
        <v>2</v>
      </c>
      <c r="I35" s="232">
        <f>SUM(I33:I34)</f>
        <v>33</v>
      </c>
      <c r="J35" s="272">
        <f>SUM(J33:J34)</f>
        <v>194800</v>
      </c>
    </row>
    <row r="36" spans="1:10" s="181" customFormat="1" ht="20.100000000000001" customHeight="1" x14ac:dyDescent="0.25">
      <c r="A36" s="180"/>
      <c r="B36" s="273"/>
      <c r="C36" s="184"/>
      <c r="D36" s="267"/>
      <c r="E36" s="269"/>
      <c r="F36" s="271"/>
      <c r="G36" s="143" t="s">
        <v>597</v>
      </c>
      <c r="H36" s="144">
        <v>0</v>
      </c>
      <c r="I36" s="244"/>
      <c r="J36" s="257"/>
    </row>
    <row r="37" spans="1:10" s="181" customFormat="1" ht="20.100000000000001" customHeight="1" x14ac:dyDescent="0.25">
      <c r="B37" s="185">
        <v>44869</v>
      </c>
      <c r="C37" s="55" t="s">
        <v>598</v>
      </c>
      <c r="D37" s="186" t="s">
        <v>622</v>
      </c>
      <c r="E37" s="187" t="s">
        <v>599</v>
      </c>
      <c r="F37" s="188" t="s">
        <v>600</v>
      </c>
      <c r="G37" s="261" t="s">
        <v>601</v>
      </c>
      <c r="H37" s="262"/>
      <c r="I37" s="189">
        <v>4</v>
      </c>
      <c r="J37" s="190">
        <v>93000</v>
      </c>
    </row>
    <row r="38" spans="1:10" s="86" customFormat="1" ht="20.100000000000001" customHeight="1" x14ac:dyDescent="0.25">
      <c r="B38" s="191">
        <v>44881</v>
      </c>
      <c r="C38" s="192" t="s">
        <v>602</v>
      </c>
      <c r="D38" s="193" t="s">
        <v>623</v>
      </c>
      <c r="E38" s="194" t="s">
        <v>603</v>
      </c>
      <c r="F38" s="195" t="s">
        <v>604</v>
      </c>
      <c r="G38" s="263" t="s">
        <v>605</v>
      </c>
      <c r="H38" s="264"/>
      <c r="I38" s="196">
        <v>3</v>
      </c>
      <c r="J38" s="197">
        <v>39000</v>
      </c>
    </row>
    <row r="39" spans="1:10" s="181" customFormat="1" ht="20.100000000000001" customHeight="1" x14ac:dyDescent="0.25">
      <c r="A39" s="180"/>
      <c r="B39" s="265" t="s">
        <v>606</v>
      </c>
      <c r="C39" s="184"/>
      <c r="D39" s="267"/>
      <c r="E39" s="269"/>
      <c r="F39" s="271"/>
      <c r="G39" s="143" t="s">
        <v>607</v>
      </c>
      <c r="H39" s="144">
        <v>2</v>
      </c>
      <c r="I39" s="244">
        <f>SUM(I37:I38)</f>
        <v>7</v>
      </c>
      <c r="J39" s="257">
        <f>SUM(J37:J38)</f>
        <v>132000</v>
      </c>
    </row>
    <row r="40" spans="1:10" s="181" customFormat="1" ht="20.100000000000001" customHeight="1" x14ac:dyDescent="0.25">
      <c r="A40" s="180"/>
      <c r="B40" s="273"/>
      <c r="C40" s="184"/>
      <c r="D40" s="267"/>
      <c r="E40" s="269"/>
      <c r="F40" s="271"/>
      <c r="G40" s="143" t="s">
        <v>597</v>
      </c>
      <c r="H40" s="144">
        <v>0</v>
      </c>
      <c r="I40" s="244"/>
      <c r="J40" s="257"/>
    </row>
    <row r="41" spans="1:10" s="181" customFormat="1" ht="20.100000000000001" customHeight="1" x14ac:dyDescent="0.25">
      <c r="B41" s="198">
        <v>44911</v>
      </c>
      <c r="C41" s="199">
        <v>0.77353009259259264</v>
      </c>
      <c r="D41" s="46" t="s">
        <v>624</v>
      </c>
      <c r="E41" s="200" t="s">
        <v>608</v>
      </c>
      <c r="F41" s="188" t="s">
        <v>609</v>
      </c>
      <c r="G41" s="261" t="s">
        <v>576</v>
      </c>
      <c r="H41" s="262"/>
      <c r="I41" s="201">
        <v>3</v>
      </c>
      <c r="J41" s="202">
        <v>64000</v>
      </c>
    </row>
    <row r="42" spans="1:10" s="86" customFormat="1" ht="20.100000000000001" customHeight="1" x14ac:dyDescent="0.25">
      <c r="B42" s="203">
        <v>44917</v>
      </c>
      <c r="C42" s="204"/>
      <c r="D42" s="209" t="s">
        <v>634</v>
      </c>
      <c r="E42" s="205" t="s">
        <v>610</v>
      </c>
      <c r="F42" s="195" t="s">
        <v>611</v>
      </c>
      <c r="G42" s="263" t="s">
        <v>612</v>
      </c>
      <c r="H42" s="264"/>
      <c r="I42" s="206">
        <v>87</v>
      </c>
      <c r="J42" s="207">
        <v>870000</v>
      </c>
    </row>
    <row r="43" spans="1:10" s="181" customFormat="1" ht="20.100000000000001" customHeight="1" x14ac:dyDescent="0.25">
      <c r="A43" s="180"/>
      <c r="B43" s="265" t="s">
        <v>613</v>
      </c>
      <c r="C43" s="184"/>
      <c r="D43" s="267"/>
      <c r="E43" s="269"/>
      <c r="F43" s="271"/>
      <c r="G43" s="143" t="s">
        <v>570</v>
      </c>
      <c r="H43" s="144">
        <v>1</v>
      </c>
      <c r="I43" s="244">
        <f>SUM(I41:I42)</f>
        <v>90</v>
      </c>
      <c r="J43" s="257">
        <f>SUM(J41:J42)</f>
        <v>934000</v>
      </c>
    </row>
    <row r="44" spans="1:10" s="181" customFormat="1" ht="20.100000000000001" customHeight="1" x14ac:dyDescent="0.25">
      <c r="A44" s="180"/>
      <c r="B44" s="266"/>
      <c r="C44" s="182"/>
      <c r="D44" s="268"/>
      <c r="E44" s="270"/>
      <c r="F44" s="243"/>
      <c r="G44" s="104" t="s">
        <v>614</v>
      </c>
      <c r="H44" s="105">
        <v>1</v>
      </c>
      <c r="I44" s="233"/>
      <c r="J44" s="258"/>
    </row>
    <row r="45" spans="1:10" s="181" customFormat="1" ht="20.100000000000001" customHeight="1" x14ac:dyDescent="0.25">
      <c r="B45" s="220" t="s">
        <v>615</v>
      </c>
      <c r="C45" s="220"/>
      <c r="D45" s="220"/>
      <c r="E45" s="224"/>
      <c r="F45" s="226"/>
      <c r="G45" s="167" t="s">
        <v>578</v>
      </c>
      <c r="H45" s="168">
        <f>SUM(H6,H9,H12,H15,H18,H21,H24,H28,H31,H35,H39,H43)</f>
        <v>11</v>
      </c>
      <c r="I45" s="228">
        <f>SUM(I6,I9,I12,I15,I18,I21,I24,I28,I31,I35,I39,I43)</f>
        <v>296</v>
      </c>
      <c r="J45" s="259">
        <f>SUM(J6,J9,J12,J15,J18,J21,J24,J28,J31,J35,J39,J43)</f>
        <v>3469660</v>
      </c>
    </row>
    <row r="46" spans="1:10" s="181" customFormat="1" ht="20.100000000000001" customHeight="1" x14ac:dyDescent="0.25">
      <c r="B46" s="221"/>
      <c r="C46" s="221"/>
      <c r="D46" s="221"/>
      <c r="E46" s="225"/>
      <c r="F46" s="227"/>
      <c r="G46" s="169" t="s">
        <v>597</v>
      </c>
      <c r="H46" s="170">
        <f>SUM(H7,H10,H13,H16,H19,H22,H25,H29,H32,H36,H40,H44)</f>
        <v>1</v>
      </c>
      <c r="I46" s="229"/>
      <c r="J46" s="260"/>
    </row>
  </sheetData>
  <mergeCells count="97">
    <mergeCell ref="B2:J2"/>
    <mergeCell ref="G4:H4"/>
    <mergeCell ref="G5:H5"/>
    <mergeCell ref="B6:B7"/>
    <mergeCell ref="D6:D7"/>
    <mergeCell ref="E6:E7"/>
    <mergeCell ref="F6:F7"/>
    <mergeCell ref="I6:I7"/>
    <mergeCell ref="J6:J7"/>
    <mergeCell ref="G8:H8"/>
    <mergeCell ref="B9:B10"/>
    <mergeCell ref="D9:D10"/>
    <mergeCell ref="E9:E10"/>
    <mergeCell ref="F9:F10"/>
    <mergeCell ref="J9:J10"/>
    <mergeCell ref="G11:H11"/>
    <mergeCell ref="B12:B13"/>
    <mergeCell ref="D12:D13"/>
    <mergeCell ref="E12:E13"/>
    <mergeCell ref="F12:F13"/>
    <mergeCell ref="I12:I13"/>
    <mergeCell ref="J12:J13"/>
    <mergeCell ref="I9:I10"/>
    <mergeCell ref="G14:H14"/>
    <mergeCell ref="B15:B16"/>
    <mergeCell ref="D15:D16"/>
    <mergeCell ref="E15:E16"/>
    <mergeCell ref="F15:F16"/>
    <mergeCell ref="J15:J16"/>
    <mergeCell ref="G17:H17"/>
    <mergeCell ref="B18:B19"/>
    <mergeCell ref="D18:D19"/>
    <mergeCell ref="E18:E19"/>
    <mergeCell ref="F18:F19"/>
    <mergeCell ref="I18:I19"/>
    <mergeCell ref="J18:J19"/>
    <mergeCell ref="I15:I16"/>
    <mergeCell ref="G20:H20"/>
    <mergeCell ref="B21:B22"/>
    <mergeCell ref="D21:D22"/>
    <mergeCell ref="E21:E22"/>
    <mergeCell ref="F21:F22"/>
    <mergeCell ref="J21:J22"/>
    <mergeCell ref="G23:H23"/>
    <mergeCell ref="B24:B25"/>
    <mergeCell ref="D24:D25"/>
    <mergeCell ref="E24:E25"/>
    <mergeCell ref="F24:F25"/>
    <mergeCell ref="I24:I25"/>
    <mergeCell ref="J24:J25"/>
    <mergeCell ref="I21:I22"/>
    <mergeCell ref="G26:H26"/>
    <mergeCell ref="G27:H27"/>
    <mergeCell ref="B28:B29"/>
    <mergeCell ref="D28:D29"/>
    <mergeCell ref="E28:E29"/>
    <mergeCell ref="F28:F29"/>
    <mergeCell ref="I28:I29"/>
    <mergeCell ref="J28:J29"/>
    <mergeCell ref="G30:H30"/>
    <mergeCell ref="B31:B32"/>
    <mergeCell ref="D31:D32"/>
    <mergeCell ref="E31:E32"/>
    <mergeCell ref="F31:F32"/>
    <mergeCell ref="I31:I32"/>
    <mergeCell ref="J31:J32"/>
    <mergeCell ref="G33:H33"/>
    <mergeCell ref="G34:H34"/>
    <mergeCell ref="B35:B36"/>
    <mergeCell ref="D35:D36"/>
    <mergeCell ref="E35:E36"/>
    <mergeCell ref="F35:F36"/>
    <mergeCell ref="I35:I36"/>
    <mergeCell ref="J35:J36"/>
    <mergeCell ref="G37:H37"/>
    <mergeCell ref="G38:H38"/>
    <mergeCell ref="B39:B40"/>
    <mergeCell ref="D39:D40"/>
    <mergeCell ref="E39:E40"/>
    <mergeCell ref="F39:F40"/>
    <mergeCell ref="I39:I40"/>
    <mergeCell ref="J39:J40"/>
    <mergeCell ref="G41:H41"/>
    <mergeCell ref="G42:H42"/>
    <mergeCell ref="B43:B44"/>
    <mergeCell ref="D43:D44"/>
    <mergeCell ref="E43:E44"/>
    <mergeCell ref="F43:F44"/>
    <mergeCell ref="I43:I44"/>
    <mergeCell ref="J43:J44"/>
    <mergeCell ref="B45:B46"/>
    <mergeCell ref="C45:C46"/>
    <mergeCell ref="D45:D46"/>
    <mergeCell ref="E45:E46"/>
    <mergeCell ref="F45:F46"/>
    <mergeCell ref="I45:I46"/>
    <mergeCell ref="J45:J46"/>
  </mergeCells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  <pageSetUpPr autoPageBreaks="0"/>
  </sheetPr>
  <dimension ref="A1:H85"/>
  <sheetViews>
    <sheetView view="pageBreakPreview" zoomScaleNormal="100" zoomScaleSheetLayoutView="100" workbookViewId="0">
      <pane ySplit="4" topLeftCell="A59" activePane="bottomLeft" state="frozen"/>
      <selection pane="bottomLeft" activeCell="G73" sqref="G73:G74"/>
    </sheetView>
  </sheetViews>
  <sheetFormatPr defaultColWidth="16.1640625" defaultRowHeight="12" x14ac:dyDescent="0.15"/>
  <cols>
    <col min="1" max="1" width="15.83203125" style="3" customWidth="1"/>
    <col min="2" max="2" width="57.83203125" style="10" customWidth="1"/>
    <col min="3" max="3" width="48.5" style="3" customWidth="1"/>
    <col min="4" max="4" width="43.83203125" style="5" customWidth="1"/>
    <col min="5" max="6" width="6.83203125" style="3" customWidth="1"/>
    <col min="7" max="7" width="12.83203125" style="3" customWidth="1"/>
    <col min="8" max="8" width="12.83203125" style="19" customWidth="1"/>
    <col min="9" max="16384" width="16.1640625" style="3"/>
  </cols>
  <sheetData>
    <row r="1" spans="1:8" s="1" customFormat="1" ht="13.5" customHeight="1" x14ac:dyDescent="0.2">
      <c r="B1" s="9"/>
      <c r="D1" s="7"/>
      <c r="H1" s="17"/>
    </row>
    <row r="2" spans="1:8" s="1" customFormat="1" ht="21" customHeight="1" x14ac:dyDescent="0.2">
      <c r="A2" s="311" t="s">
        <v>22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198</v>
      </c>
    </row>
    <row r="4" spans="1:8" s="2" customFormat="1" ht="20.100000000000001" customHeight="1" x14ac:dyDescent="0.25">
      <c r="A4" s="26" t="s">
        <v>6</v>
      </c>
      <c r="B4" s="26" t="s">
        <v>7</v>
      </c>
      <c r="C4" s="26" t="s">
        <v>8</v>
      </c>
      <c r="D4" s="26" t="s">
        <v>9</v>
      </c>
      <c r="E4" s="312" t="s">
        <v>10</v>
      </c>
      <c r="F4" s="312"/>
      <c r="G4" s="20" t="s">
        <v>11</v>
      </c>
      <c r="H4" s="26" t="s">
        <v>12</v>
      </c>
    </row>
    <row r="5" spans="1:8" s="2" customFormat="1" ht="20.100000000000001" customHeight="1" x14ac:dyDescent="0.25">
      <c r="A5" s="27" t="s">
        <v>23</v>
      </c>
      <c r="B5" s="28" t="s">
        <v>235</v>
      </c>
      <c r="C5" s="29" t="s">
        <v>28</v>
      </c>
      <c r="D5" s="30" t="s">
        <v>48</v>
      </c>
      <c r="E5" s="286" t="s">
        <v>49</v>
      </c>
      <c r="F5" s="287"/>
      <c r="G5" s="31">
        <v>8</v>
      </c>
      <c r="H5" s="30">
        <v>136000</v>
      </c>
    </row>
    <row r="6" spans="1:8" s="2" customFormat="1" ht="20.100000000000001" customHeight="1" x14ac:dyDescent="0.25">
      <c r="A6" s="27" t="s">
        <v>24</v>
      </c>
      <c r="B6" s="210" t="s">
        <v>646</v>
      </c>
      <c r="C6" s="29" t="s">
        <v>635</v>
      </c>
      <c r="D6" s="30" t="s">
        <v>50</v>
      </c>
      <c r="E6" s="286" t="s">
        <v>49</v>
      </c>
      <c r="F6" s="287"/>
      <c r="G6" s="31">
        <v>2</v>
      </c>
      <c r="H6" s="30">
        <v>22000</v>
      </c>
    </row>
    <row r="7" spans="1:8" s="2" customFormat="1" ht="20.100000000000001" customHeight="1" x14ac:dyDescent="0.25">
      <c r="A7" s="27" t="s">
        <v>25</v>
      </c>
      <c r="B7" s="210" t="s">
        <v>234</v>
      </c>
      <c r="C7" s="29" t="s">
        <v>29</v>
      </c>
      <c r="D7" s="30" t="s">
        <v>33</v>
      </c>
      <c r="E7" s="286" t="s">
        <v>32</v>
      </c>
      <c r="F7" s="287"/>
      <c r="G7" s="31">
        <v>14</v>
      </c>
      <c r="H7" s="30">
        <v>273000</v>
      </c>
    </row>
    <row r="8" spans="1:8" s="2" customFormat="1" ht="20.100000000000001" customHeight="1" x14ac:dyDescent="0.25">
      <c r="A8" s="37" t="s">
        <v>26</v>
      </c>
      <c r="B8" s="215" t="s">
        <v>236</v>
      </c>
      <c r="C8" s="39" t="s">
        <v>30</v>
      </c>
      <c r="D8" s="40" t="s">
        <v>34</v>
      </c>
      <c r="E8" s="290" t="s">
        <v>32</v>
      </c>
      <c r="F8" s="291"/>
      <c r="G8" s="41">
        <v>11</v>
      </c>
      <c r="H8" s="40">
        <v>220000</v>
      </c>
    </row>
    <row r="9" spans="1:8" s="4" customFormat="1" ht="20.100000000000001" customHeight="1" x14ac:dyDescent="0.15">
      <c r="A9" s="282" t="s">
        <v>13</v>
      </c>
      <c r="B9" s="284"/>
      <c r="C9" s="288"/>
      <c r="D9" s="282"/>
      <c r="E9" s="11" t="s">
        <v>14</v>
      </c>
      <c r="F9" s="6">
        <v>4</v>
      </c>
      <c r="G9" s="292">
        <f>SUM(G5:G8)</f>
        <v>35</v>
      </c>
      <c r="H9" s="293">
        <f>SUM(H5:H8)</f>
        <v>651000</v>
      </c>
    </row>
    <row r="10" spans="1:8" s="4" customFormat="1" ht="20.100000000000001" customHeight="1" x14ac:dyDescent="0.15">
      <c r="A10" s="283"/>
      <c r="B10" s="285"/>
      <c r="C10" s="289"/>
      <c r="D10" s="283"/>
      <c r="E10" s="12" t="s">
        <v>15</v>
      </c>
      <c r="F10" s="8">
        <v>0</v>
      </c>
      <c r="G10" s="283"/>
      <c r="H10" s="305"/>
    </row>
    <row r="11" spans="1:8" s="2" customFormat="1" ht="20.100000000000001" customHeight="1" x14ac:dyDescent="0.25">
      <c r="A11" s="27" t="s">
        <v>35</v>
      </c>
      <c r="B11" s="216" t="s">
        <v>647</v>
      </c>
      <c r="C11" s="29" t="s">
        <v>626</v>
      </c>
      <c r="D11" s="30" t="s">
        <v>51</v>
      </c>
      <c r="E11" s="286" t="s">
        <v>52</v>
      </c>
      <c r="F11" s="287"/>
      <c r="G11" s="31">
        <v>5</v>
      </c>
      <c r="H11" s="30">
        <v>102000</v>
      </c>
    </row>
    <row r="12" spans="1:8" s="2" customFormat="1" ht="20.100000000000001" customHeight="1" x14ac:dyDescent="0.25">
      <c r="A12" s="37" t="s">
        <v>36</v>
      </c>
      <c r="B12" s="215" t="s">
        <v>645</v>
      </c>
      <c r="C12" s="39" t="s">
        <v>636</v>
      </c>
      <c r="D12" s="40" t="s">
        <v>53</v>
      </c>
      <c r="E12" s="290" t="s">
        <v>49</v>
      </c>
      <c r="F12" s="291"/>
      <c r="G12" s="41">
        <v>1</v>
      </c>
      <c r="H12" s="40">
        <v>24700</v>
      </c>
    </row>
    <row r="13" spans="1:8" s="24" customFormat="1" ht="20.100000000000001" customHeight="1" x14ac:dyDescent="0.15">
      <c r="A13" s="306" t="s">
        <v>37</v>
      </c>
      <c r="B13" s="307"/>
      <c r="C13" s="309"/>
      <c r="D13" s="306"/>
      <c r="E13" s="23" t="s">
        <v>1</v>
      </c>
      <c r="F13" s="6">
        <f>COUNTA(E11:F12)</f>
        <v>2</v>
      </c>
      <c r="G13" s="303">
        <f>SUM(G11:G12)</f>
        <v>6</v>
      </c>
      <c r="H13" s="293">
        <f>SUM(H11:H12)</f>
        <v>126700</v>
      </c>
    </row>
    <row r="14" spans="1:8" s="24" customFormat="1" ht="20.100000000000001" customHeight="1" x14ac:dyDescent="0.15">
      <c r="A14" s="304"/>
      <c r="B14" s="308"/>
      <c r="C14" s="310"/>
      <c r="D14" s="304"/>
      <c r="E14" s="25" t="s">
        <v>0</v>
      </c>
      <c r="F14" s="8">
        <v>0</v>
      </c>
      <c r="G14" s="304"/>
      <c r="H14" s="305"/>
    </row>
    <row r="15" spans="1:8" s="2" customFormat="1" ht="20.100000000000001" customHeight="1" x14ac:dyDescent="0.25">
      <c r="A15" s="27" t="s">
        <v>38</v>
      </c>
      <c r="B15" s="210" t="s">
        <v>648</v>
      </c>
      <c r="C15" s="29" t="s">
        <v>636</v>
      </c>
      <c r="D15" s="30" t="s">
        <v>51</v>
      </c>
      <c r="E15" s="286" t="s">
        <v>32</v>
      </c>
      <c r="F15" s="287"/>
      <c r="G15" s="31">
        <v>1</v>
      </c>
      <c r="H15" s="30">
        <v>25200</v>
      </c>
    </row>
    <row r="16" spans="1:8" s="2" customFormat="1" ht="20.100000000000001" customHeight="1" x14ac:dyDescent="0.25">
      <c r="A16" s="27" t="s">
        <v>39</v>
      </c>
      <c r="B16" s="210" t="s">
        <v>237</v>
      </c>
      <c r="C16" s="29" t="s">
        <v>30</v>
      </c>
      <c r="D16" s="30" t="s">
        <v>34</v>
      </c>
      <c r="E16" s="286" t="s">
        <v>54</v>
      </c>
      <c r="F16" s="287"/>
      <c r="G16" s="31">
        <v>11</v>
      </c>
      <c r="H16" s="30">
        <v>220000</v>
      </c>
    </row>
    <row r="17" spans="1:8" s="2" customFormat="1" ht="20.100000000000001" customHeight="1" x14ac:dyDescent="0.25">
      <c r="A17" s="37" t="s">
        <v>40</v>
      </c>
      <c r="B17" s="215" t="s">
        <v>649</v>
      </c>
      <c r="C17" s="39" t="s">
        <v>636</v>
      </c>
      <c r="D17" s="40" t="s">
        <v>51</v>
      </c>
      <c r="E17" s="290" t="s">
        <v>32</v>
      </c>
      <c r="F17" s="291"/>
      <c r="G17" s="41">
        <v>3</v>
      </c>
      <c r="H17" s="40">
        <v>30200</v>
      </c>
    </row>
    <row r="18" spans="1:8" s="4" customFormat="1" ht="20.100000000000001" customHeight="1" x14ac:dyDescent="0.15">
      <c r="A18" s="282" t="s">
        <v>41</v>
      </c>
      <c r="B18" s="284"/>
      <c r="C18" s="288"/>
      <c r="D18" s="282"/>
      <c r="E18" s="11" t="s">
        <v>42</v>
      </c>
      <c r="F18" s="6">
        <f>COUNTA(E15:F17)</f>
        <v>3</v>
      </c>
      <c r="G18" s="292">
        <f>SUM(G15:G17)</f>
        <v>15</v>
      </c>
      <c r="H18" s="293">
        <f>SUM(H15:H17)</f>
        <v>275400</v>
      </c>
    </row>
    <row r="19" spans="1:8" s="4" customFormat="1" ht="20.100000000000001" customHeight="1" x14ac:dyDescent="0.15">
      <c r="A19" s="283"/>
      <c r="B19" s="285"/>
      <c r="C19" s="289"/>
      <c r="D19" s="283"/>
      <c r="E19" s="12" t="s">
        <v>43</v>
      </c>
      <c r="F19" s="8">
        <v>0</v>
      </c>
      <c r="G19" s="283"/>
      <c r="H19" s="294"/>
    </row>
    <row r="20" spans="1:8" s="2" customFormat="1" ht="20.100000000000001" customHeight="1" x14ac:dyDescent="0.25">
      <c r="A20" s="37" t="s">
        <v>59</v>
      </c>
      <c r="B20" s="215" t="s">
        <v>650</v>
      </c>
      <c r="C20" s="39" t="s">
        <v>636</v>
      </c>
      <c r="D20" s="40" t="s">
        <v>65</v>
      </c>
      <c r="E20" s="290" t="s">
        <v>32</v>
      </c>
      <c r="F20" s="291"/>
      <c r="G20" s="41">
        <v>4</v>
      </c>
      <c r="H20" s="40">
        <v>89200</v>
      </c>
    </row>
    <row r="21" spans="1:8" s="4" customFormat="1" ht="20.100000000000001" customHeight="1" x14ac:dyDescent="0.15">
      <c r="A21" s="282" t="s">
        <v>63</v>
      </c>
      <c r="B21" s="284"/>
      <c r="C21" s="288"/>
      <c r="D21" s="282"/>
      <c r="E21" s="11" t="s">
        <v>42</v>
      </c>
      <c r="F21" s="6">
        <f>COUNTA(E20:F20)</f>
        <v>1</v>
      </c>
      <c r="G21" s="292">
        <f>SUM(G20:G20)</f>
        <v>4</v>
      </c>
      <c r="H21" s="293">
        <f>SUM(H20:H20)</f>
        <v>89200</v>
      </c>
    </row>
    <row r="22" spans="1:8" s="4" customFormat="1" ht="20.100000000000001" customHeight="1" x14ac:dyDescent="0.15">
      <c r="A22" s="283"/>
      <c r="B22" s="285"/>
      <c r="C22" s="289"/>
      <c r="D22" s="283"/>
      <c r="E22" s="12" t="s">
        <v>43</v>
      </c>
      <c r="F22" s="8">
        <v>0</v>
      </c>
      <c r="G22" s="283"/>
      <c r="H22" s="294"/>
    </row>
    <row r="23" spans="1:8" s="2" customFormat="1" ht="20.100000000000001" customHeight="1" x14ac:dyDescent="0.25">
      <c r="A23" s="27" t="s">
        <v>75</v>
      </c>
      <c r="B23" s="210" t="s">
        <v>645</v>
      </c>
      <c r="C23" s="29" t="s">
        <v>637</v>
      </c>
      <c r="D23" s="30" t="s">
        <v>79</v>
      </c>
      <c r="E23" s="286" t="s">
        <v>32</v>
      </c>
      <c r="F23" s="287"/>
      <c r="G23" s="31">
        <v>3</v>
      </c>
      <c r="H23" s="30">
        <v>87400</v>
      </c>
    </row>
    <row r="24" spans="1:8" s="2" customFormat="1" ht="20.100000000000001" customHeight="1" x14ac:dyDescent="0.25">
      <c r="A24" s="37" t="s">
        <v>76</v>
      </c>
      <c r="B24" s="215" t="s">
        <v>239</v>
      </c>
      <c r="C24" s="39" t="s">
        <v>77</v>
      </c>
      <c r="D24" s="40" t="s">
        <v>87</v>
      </c>
      <c r="E24" s="290" t="s">
        <v>32</v>
      </c>
      <c r="F24" s="291"/>
      <c r="G24" s="41">
        <v>11</v>
      </c>
      <c r="H24" s="40">
        <v>330000</v>
      </c>
    </row>
    <row r="25" spans="1:8" s="4" customFormat="1" ht="20.100000000000001" customHeight="1" x14ac:dyDescent="0.15">
      <c r="A25" s="282" t="s">
        <v>66</v>
      </c>
      <c r="B25" s="284"/>
      <c r="C25" s="288"/>
      <c r="D25" s="282"/>
      <c r="E25" s="11" t="s">
        <v>1</v>
      </c>
      <c r="F25" s="6">
        <v>3</v>
      </c>
      <c r="G25" s="292">
        <f>SUM(G23:G24)</f>
        <v>14</v>
      </c>
      <c r="H25" s="293">
        <f>SUM(H23:H24)</f>
        <v>417400</v>
      </c>
    </row>
    <row r="26" spans="1:8" s="4" customFormat="1" ht="20.100000000000001" customHeight="1" x14ac:dyDescent="0.15">
      <c r="A26" s="283"/>
      <c r="B26" s="285"/>
      <c r="C26" s="289"/>
      <c r="D26" s="283"/>
      <c r="E26" s="12" t="s">
        <v>0</v>
      </c>
      <c r="F26" s="8">
        <v>0</v>
      </c>
      <c r="G26" s="283"/>
      <c r="H26" s="294"/>
    </row>
    <row r="27" spans="1:8" s="2" customFormat="1" ht="20.100000000000001" customHeight="1" x14ac:dyDescent="0.25">
      <c r="A27" s="27" t="s">
        <v>81</v>
      </c>
      <c r="B27" s="210" t="s">
        <v>648</v>
      </c>
      <c r="C27" s="29" t="s">
        <v>638</v>
      </c>
      <c r="D27" s="30" t="s">
        <v>82</v>
      </c>
      <c r="E27" s="286" t="s">
        <v>32</v>
      </c>
      <c r="F27" s="287"/>
      <c r="G27" s="31">
        <v>3</v>
      </c>
      <c r="H27" s="30">
        <v>54800</v>
      </c>
    </row>
    <row r="28" spans="1:8" s="2" customFormat="1" ht="20.100000000000001" customHeight="1" x14ac:dyDescent="0.25">
      <c r="A28" s="27" t="s">
        <v>83</v>
      </c>
      <c r="B28" s="210" t="s">
        <v>242</v>
      </c>
      <c r="C28" s="29" t="s">
        <v>84</v>
      </c>
      <c r="D28" s="30" t="s">
        <v>119</v>
      </c>
      <c r="E28" s="286" t="s">
        <v>32</v>
      </c>
      <c r="F28" s="287"/>
      <c r="G28" s="31">
        <v>8</v>
      </c>
      <c r="H28" s="30">
        <v>30200</v>
      </c>
    </row>
    <row r="29" spans="1:8" s="2" customFormat="1" ht="20.100000000000001" customHeight="1" x14ac:dyDescent="0.25">
      <c r="A29" s="27" t="s">
        <v>86</v>
      </c>
      <c r="B29" s="210" t="s">
        <v>238</v>
      </c>
      <c r="C29" s="29" t="s">
        <v>85</v>
      </c>
      <c r="D29" s="30" t="s">
        <v>101</v>
      </c>
      <c r="E29" s="286" t="s">
        <v>32</v>
      </c>
      <c r="F29" s="287"/>
      <c r="G29" s="31">
        <v>8</v>
      </c>
      <c r="H29" s="30">
        <v>162000</v>
      </c>
    </row>
    <row r="30" spans="1:8" s="2" customFormat="1" ht="20.100000000000001" customHeight="1" x14ac:dyDescent="0.25">
      <c r="A30" s="27" t="s">
        <v>88</v>
      </c>
      <c r="B30" s="28" t="s">
        <v>243</v>
      </c>
      <c r="C30" s="29" t="s">
        <v>89</v>
      </c>
      <c r="D30" s="30" t="s">
        <v>119</v>
      </c>
      <c r="E30" s="286" t="s">
        <v>32</v>
      </c>
      <c r="F30" s="287"/>
      <c r="G30" s="31">
        <v>10</v>
      </c>
      <c r="H30" s="30">
        <v>160000</v>
      </c>
    </row>
    <row r="31" spans="1:8" s="2" customFormat="1" ht="20.100000000000001" customHeight="1" x14ac:dyDescent="0.25">
      <c r="A31" s="27" t="s">
        <v>90</v>
      </c>
      <c r="B31" s="215" t="s">
        <v>651</v>
      </c>
      <c r="C31" s="29" t="s">
        <v>639</v>
      </c>
      <c r="D31" s="30" t="s">
        <v>91</v>
      </c>
      <c r="E31" s="286" t="s">
        <v>32</v>
      </c>
      <c r="F31" s="287"/>
      <c r="G31" s="31">
        <v>3</v>
      </c>
      <c r="H31" s="30">
        <v>88000</v>
      </c>
    </row>
    <row r="32" spans="1:8" s="4" customFormat="1" ht="20.100000000000001" customHeight="1" x14ac:dyDescent="0.15">
      <c r="A32" s="282" t="s">
        <v>67</v>
      </c>
      <c r="B32" s="284"/>
      <c r="C32" s="288"/>
      <c r="D32" s="282"/>
      <c r="E32" s="11" t="s">
        <v>1</v>
      </c>
      <c r="F32" s="6">
        <v>7</v>
      </c>
      <c r="G32" s="292">
        <f>SUM(G27:G31)</f>
        <v>32</v>
      </c>
      <c r="H32" s="293">
        <f>SUM(H27:H31)</f>
        <v>495000</v>
      </c>
    </row>
    <row r="33" spans="1:8" s="4" customFormat="1" ht="20.100000000000001" customHeight="1" x14ac:dyDescent="0.15">
      <c r="A33" s="283"/>
      <c r="B33" s="285"/>
      <c r="C33" s="289"/>
      <c r="D33" s="283"/>
      <c r="E33" s="12" t="s">
        <v>0</v>
      </c>
      <c r="F33" s="8">
        <v>0</v>
      </c>
      <c r="G33" s="283"/>
      <c r="H33" s="294"/>
    </row>
    <row r="34" spans="1:8" s="2" customFormat="1" ht="20.100000000000001" customHeight="1" x14ac:dyDescent="0.25">
      <c r="A34" s="27" t="s">
        <v>92</v>
      </c>
      <c r="B34" s="210" t="s">
        <v>244</v>
      </c>
      <c r="C34" s="29" t="s">
        <v>93</v>
      </c>
      <c r="D34" s="30" t="s">
        <v>119</v>
      </c>
      <c r="E34" s="286" t="s">
        <v>32</v>
      </c>
      <c r="F34" s="287"/>
      <c r="G34" s="31">
        <v>4</v>
      </c>
      <c r="H34" s="30">
        <v>84000</v>
      </c>
    </row>
    <row r="35" spans="1:8" s="4" customFormat="1" ht="20.100000000000001" customHeight="1" x14ac:dyDescent="0.15">
      <c r="A35" s="282" t="s">
        <v>68</v>
      </c>
      <c r="B35" s="284"/>
      <c r="C35" s="288"/>
      <c r="D35" s="282"/>
      <c r="E35" s="11" t="s">
        <v>1</v>
      </c>
      <c r="F35" s="6">
        <v>1</v>
      </c>
      <c r="G35" s="292">
        <f>SUM(G34)</f>
        <v>4</v>
      </c>
      <c r="H35" s="293">
        <f>SUM(H34)</f>
        <v>84000</v>
      </c>
    </row>
    <row r="36" spans="1:8" s="4" customFormat="1" ht="20.100000000000001" customHeight="1" x14ac:dyDescent="0.15">
      <c r="A36" s="283"/>
      <c r="B36" s="285"/>
      <c r="C36" s="289"/>
      <c r="D36" s="283"/>
      <c r="E36" s="12" t="s">
        <v>0</v>
      </c>
      <c r="F36" s="8">
        <v>0</v>
      </c>
      <c r="G36" s="283"/>
      <c r="H36" s="294"/>
    </row>
    <row r="37" spans="1:8" s="2" customFormat="1" ht="20.100000000000001" customHeight="1" x14ac:dyDescent="0.25">
      <c r="A37" s="27" t="s">
        <v>120</v>
      </c>
      <c r="B37" s="210" t="s">
        <v>245</v>
      </c>
      <c r="C37" s="29" t="s">
        <v>655</v>
      </c>
      <c r="D37" s="30" t="s">
        <v>654</v>
      </c>
      <c r="E37" s="286" t="s">
        <v>32</v>
      </c>
      <c r="F37" s="287"/>
      <c r="G37" s="31">
        <v>7</v>
      </c>
      <c r="H37" s="30">
        <v>34200</v>
      </c>
    </row>
    <row r="38" spans="1:8" s="2" customFormat="1" ht="20.100000000000001" customHeight="1" x14ac:dyDescent="0.25">
      <c r="A38" s="27" t="s">
        <v>123</v>
      </c>
      <c r="B38" s="210" t="s">
        <v>645</v>
      </c>
      <c r="C38" s="29" t="s">
        <v>640</v>
      </c>
      <c r="D38" s="30" t="s">
        <v>78</v>
      </c>
      <c r="E38" s="286" t="s">
        <v>121</v>
      </c>
      <c r="F38" s="287"/>
      <c r="G38" s="31">
        <v>3</v>
      </c>
      <c r="H38" s="30">
        <v>59000</v>
      </c>
    </row>
    <row r="39" spans="1:8" s="2" customFormat="1" ht="20.100000000000001" customHeight="1" x14ac:dyDescent="0.25">
      <c r="A39" s="27" t="s">
        <v>124</v>
      </c>
      <c r="B39" s="210" t="s">
        <v>238</v>
      </c>
      <c r="C39" s="29" t="s">
        <v>122</v>
      </c>
      <c r="D39" s="30" t="s">
        <v>34</v>
      </c>
      <c r="E39" s="286" t="s">
        <v>32</v>
      </c>
      <c r="F39" s="287"/>
      <c r="G39" s="31">
        <v>3</v>
      </c>
      <c r="H39" s="30">
        <v>62000</v>
      </c>
    </row>
    <row r="40" spans="1:8" s="2" customFormat="1" ht="20.100000000000001" customHeight="1" x14ac:dyDescent="0.25">
      <c r="A40" s="27" t="s">
        <v>125</v>
      </c>
      <c r="B40" s="210" t="s">
        <v>246</v>
      </c>
      <c r="C40" s="51" t="s">
        <v>126</v>
      </c>
      <c r="D40" s="30" t="s">
        <v>119</v>
      </c>
      <c r="E40" s="286" t="s">
        <v>32</v>
      </c>
      <c r="F40" s="287"/>
      <c r="G40" s="31">
        <v>5</v>
      </c>
      <c r="H40" s="30">
        <v>91000</v>
      </c>
    </row>
    <row r="41" spans="1:8" s="4" customFormat="1" ht="20.100000000000001" customHeight="1" x14ac:dyDescent="0.15">
      <c r="A41" s="282" t="s">
        <v>69</v>
      </c>
      <c r="B41" s="284"/>
      <c r="C41" s="288"/>
      <c r="D41" s="282"/>
      <c r="E41" s="11" t="s">
        <v>1</v>
      </c>
      <c r="F41" s="6">
        <f>COUNTA(E37:F40)</f>
        <v>4</v>
      </c>
      <c r="G41" s="292">
        <f>SUM(G37:G40)</f>
        <v>18</v>
      </c>
      <c r="H41" s="293">
        <f>SUM(H37:H40)</f>
        <v>246200</v>
      </c>
    </row>
    <row r="42" spans="1:8" s="4" customFormat="1" ht="20.100000000000001" customHeight="1" x14ac:dyDescent="0.15">
      <c r="A42" s="283"/>
      <c r="B42" s="285"/>
      <c r="C42" s="289"/>
      <c r="D42" s="283"/>
      <c r="E42" s="12" t="s">
        <v>0</v>
      </c>
      <c r="F42" s="8">
        <v>0</v>
      </c>
      <c r="G42" s="283"/>
      <c r="H42" s="294"/>
    </row>
    <row r="43" spans="1:8" s="2" customFormat="1" ht="20.100000000000001" customHeight="1" x14ac:dyDescent="0.25">
      <c r="A43" s="27" t="s">
        <v>130</v>
      </c>
      <c r="B43" s="210" t="s">
        <v>248</v>
      </c>
      <c r="C43" s="29" t="s">
        <v>136</v>
      </c>
      <c r="D43" s="30" t="s">
        <v>140</v>
      </c>
      <c r="E43" s="286" t="s">
        <v>32</v>
      </c>
      <c r="F43" s="287"/>
      <c r="G43" s="31">
        <v>3</v>
      </c>
      <c r="H43" s="30">
        <v>15300</v>
      </c>
    </row>
    <row r="44" spans="1:8" s="2" customFormat="1" ht="20.100000000000001" customHeight="1" x14ac:dyDescent="0.25">
      <c r="A44" s="27" t="s">
        <v>131</v>
      </c>
      <c r="B44" s="210" t="s">
        <v>249</v>
      </c>
      <c r="C44" s="29" t="s">
        <v>137</v>
      </c>
      <c r="D44" s="30" t="s">
        <v>141</v>
      </c>
      <c r="E44" s="286" t="s">
        <v>32</v>
      </c>
      <c r="F44" s="287"/>
      <c r="G44" s="31">
        <v>4</v>
      </c>
      <c r="H44" s="30">
        <v>19900</v>
      </c>
    </row>
    <row r="45" spans="1:8" s="2" customFormat="1" ht="20.100000000000001" customHeight="1" x14ac:dyDescent="0.25">
      <c r="A45" s="27" t="s">
        <v>132</v>
      </c>
      <c r="B45" s="28" t="s">
        <v>240</v>
      </c>
      <c r="C45" s="29"/>
      <c r="D45" s="30" t="s">
        <v>87</v>
      </c>
      <c r="E45" s="286" t="s">
        <v>139</v>
      </c>
      <c r="F45" s="287"/>
      <c r="G45" s="31">
        <v>5</v>
      </c>
      <c r="H45" s="30">
        <v>65000</v>
      </c>
    </row>
    <row r="46" spans="1:8" s="2" customFormat="1" ht="20.100000000000001" customHeight="1" x14ac:dyDescent="0.25">
      <c r="A46" s="27" t="s">
        <v>133</v>
      </c>
      <c r="B46" s="210" t="s">
        <v>250</v>
      </c>
      <c r="C46" s="29" t="s">
        <v>138</v>
      </c>
      <c r="D46" s="30" t="s">
        <v>119</v>
      </c>
      <c r="E46" s="286" t="s">
        <v>32</v>
      </c>
      <c r="F46" s="287"/>
      <c r="G46" s="31">
        <v>9</v>
      </c>
      <c r="H46" s="30">
        <v>80000</v>
      </c>
    </row>
    <row r="47" spans="1:8" s="2" customFormat="1" ht="20.100000000000001" customHeight="1" x14ac:dyDescent="0.25">
      <c r="A47" s="37" t="s">
        <v>134</v>
      </c>
      <c r="B47" s="215" t="s">
        <v>651</v>
      </c>
      <c r="C47" s="39" t="s">
        <v>641</v>
      </c>
      <c r="D47" s="40" t="s">
        <v>247</v>
      </c>
      <c r="E47" s="290" t="s">
        <v>32</v>
      </c>
      <c r="F47" s="291"/>
      <c r="G47" s="41">
        <v>3</v>
      </c>
      <c r="H47" s="40">
        <v>99800</v>
      </c>
    </row>
    <row r="48" spans="1:8" s="4" customFormat="1" ht="20.100000000000001" customHeight="1" x14ac:dyDescent="0.15">
      <c r="A48" s="282" t="s">
        <v>70</v>
      </c>
      <c r="B48" s="284"/>
      <c r="C48" s="288"/>
      <c r="D48" s="282"/>
      <c r="E48" s="11" t="s">
        <v>1</v>
      </c>
      <c r="F48" s="6">
        <f>COUNTA(E43,E44,E46,#REF!,E47)</f>
        <v>5</v>
      </c>
      <c r="G48" s="292">
        <f>SUM(G43:G47)</f>
        <v>24</v>
      </c>
      <c r="H48" s="293">
        <f>SUM(H43:H47)</f>
        <v>280000</v>
      </c>
    </row>
    <row r="49" spans="1:8" s="4" customFormat="1" ht="20.100000000000001" customHeight="1" x14ac:dyDescent="0.15">
      <c r="A49" s="283"/>
      <c r="B49" s="285"/>
      <c r="C49" s="289"/>
      <c r="D49" s="283"/>
      <c r="E49" s="12" t="s">
        <v>0</v>
      </c>
      <c r="F49" s="8">
        <v>1</v>
      </c>
      <c r="G49" s="283"/>
      <c r="H49" s="294"/>
    </row>
    <row r="50" spans="1:8" s="2" customFormat="1" ht="20.100000000000001" customHeight="1" x14ac:dyDescent="0.25">
      <c r="A50" s="27" t="s">
        <v>142</v>
      </c>
      <c r="B50" s="210" t="s">
        <v>642</v>
      </c>
      <c r="C50" s="29" t="s">
        <v>627</v>
      </c>
      <c r="D50" s="30" t="s">
        <v>87</v>
      </c>
      <c r="E50" s="286" t="s">
        <v>32</v>
      </c>
      <c r="F50" s="287"/>
      <c r="G50" s="211">
        <v>5</v>
      </c>
      <c r="H50" s="212">
        <v>130430</v>
      </c>
    </row>
    <row r="51" spans="1:8" s="2" customFormat="1" ht="20.100000000000001" customHeight="1" x14ac:dyDescent="0.25">
      <c r="A51" s="27" t="s">
        <v>143</v>
      </c>
      <c r="B51" s="210" t="s">
        <v>248</v>
      </c>
      <c r="C51" s="29" t="s">
        <v>146</v>
      </c>
      <c r="D51" s="30" t="s">
        <v>149</v>
      </c>
      <c r="E51" s="286" t="s">
        <v>32</v>
      </c>
      <c r="F51" s="287"/>
      <c r="G51" s="31">
        <v>3</v>
      </c>
      <c r="H51" s="30">
        <v>10500</v>
      </c>
    </row>
    <row r="52" spans="1:8" s="2" customFormat="1" ht="20.100000000000001" customHeight="1" x14ac:dyDescent="0.25">
      <c r="A52" s="27" t="s">
        <v>144</v>
      </c>
      <c r="B52" s="210" t="s">
        <v>245</v>
      </c>
      <c r="C52" s="29" t="s">
        <v>147</v>
      </c>
      <c r="D52" s="30" t="s">
        <v>140</v>
      </c>
      <c r="E52" s="286" t="s">
        <v>32</v>
      </c>
      <c r="F52" s="287"/>
      <c r="G52" s="31">
        <v>7</v>
      </c>
      <c r="H52" s="30">
        <v>20000</v>
      </c>
    </row>
    <row r="53" spans="1:8" s="2" customFormat="1" ht="20.100000000000001" customHeight="1" x14ac:dyDescent="0.25">
      <c r="A53" s="37" t="s">
        <v>145</v>
      </c>
      <c r="B53" s="215" t="s">
        <v>251</v>
      </c>
      <c r="C53" s="39" t="s">
        <v>148</v>
      </c>
      <c r="D53" s="40" t="s">
        <v>150</v>
      </c>
      <c r="E53" s="290" t="s">
        <v>32</v>
      </c>
      <c r="F53" s="291"/>
      <c r="G53" s="41">
        <v>7</v>
      </c>
      <c r="H53" s="40">
        <v>12500</v>
      </c>
    </row>
    <row r="54" spans="1:8" s="4" customFormat="1" ht="20.100000000000001" customHeight="1" x14ac:dyDescent="0.15">
      <c r="A54" s="282" t="s">
        <v>71</v>
      </c>
      <c r="B54" s="284"/>
      <c r="C54" s="288"/>
      <c r="D54" s="282"/>
      <c r="E54" s="11" t="s">
        <v>1</v>
      </c>
      <c r="F54" s="6">
        <f>COUNTA(E50:F53)</f>
        <v>4</v>
      </c>
      <c r="G54" s="292">
        <f>SUM(G50:G53)</f>
        <v>22</v>
      </c>
      <c r="H54" s="293">
        <f>SUM(H50:H53)</f>
        <v>173430</v>
      </c>
    </row>
    <row r="55" spans="1:8" s="4" customFormat="1" ht="20.100000000000001" customHeight="1" x14ac:dyDescent="0.15">
      <c r="A55" s="283"/>
      <c r="B55" s="285"/>
      <c r="C55" s="289"/>
      <c r="D55" s="283"/>
      <c r="E55" s="12" t="s">
        <v>0</v>
      </c>
      <c r="F55" s="8">
        <v>0</v>
      </c>
      <c r="G55" s="283"/>
      <c r="H55" s="294"/>
    </row>
    <row r="56" spans="1:8" s="2" customFormat="1" ht="20.100000000000001" customHeight="1" x14ac:dyDescent="0.25">
      <c r="A56" s="55" t="s">
        <v>175</v>
      </c>
      <c r="B56" s="217" t="s">
        <v>252</v>
      </c>
      <c r="C56" s="60" t="s">
        <v>135</v>
      </c>
      <c r="D56" s="52" t="s">
        <v>149</v>
      </c>
      <c r="E56" s="286" t="s">
        <v>32</v>
      </c>
      <c r="F56" s="287"/>
      <c r="G56" s="31">
        <v>4</v>
      </c>
      <c r="H56" s="54">
        <v>22800</v>
      </c>
    </row>
    <row r="57" spans="1:8" s="2" customFormat="1" ht="20.100000000000001" customHeight="1" x14ac:dyDescent="0.25">
      <c r="A57" s="56" t="s">
        <v>167</v>
      </c>
      <c r="B57" s="214" t="s">
        <v>240</v>
      </c>
      <c r="C57" s="61" t="s">
        <v>180</v>
      </c>
      <c r="D57" s="52" t="s">
        <v>256</v>
      </c>
      <c r="E57" s="286" t="s">
        <v>32</v>
      </c>
      <c r="F57" s="287"/>
      <c r="G57" s="31">
        <v>5</v>
      </c>
      <c r="H57" s="54">
        <v>65000</v>
      </c>
    </row>
    <row r="58" spans="1:8" s="2" customFormat="1" ht="20.100000000000001" customHeight="1" x14ac:dyDescent="0.25">
      <c r="A58" s="57" t="s">
        <v>168</v>
      </c>
      <c r="B58" s="214" t="s">
        <v>253</v>
      </c>
      <c r="C58" s="61" t="s">
        <v>181</v>
      </c>
      <c r="D58" s="52" t="s">
        <v>34</v>
      </c>
      <c r="E58" s="286" t="s">
        <v>32</v>
      </c>
      <c r="F58" s="287"/>
      <c r="G58" s="31">
        <v>5</v>
      </c>
      <c r="H58" s="54">
        <v>38500</v>
      </c>
    </row>
    <row r="59" spans="1:8" s="2" customFormat="1" ht="20.100000000000001" customHeight="1" x14ac:dyDescent="0.25">
      <c r="A59" s="56" t="s">
        <v>169</v>
      </c>
      <c r="B59" s="214" t="s">
        <v>645</v>
      </c>
      <c r="C59" s="61" t="s">
        <v>643</v>
      </c>
      <c r="D59" s="52" t="s">
        <v>34</v>
      </c>
      <c r="E59" s="286" t="s">
        <v>32</v>
      </c>
      <c r="F59" s="287"/>
      <c r="G59" s="31">
        <v>6</v>
      </c>
      <c r="H59" s="54">
        <v>149500</v>
      </c>
    </row>
    <row r="60" spans="1:8" s="2" customFormat="1" ht="20.100000000000001" customHeight="1" x14ac:dyDescent="0.25">
      <c r="A60" s="56" t="s">
        <v>170</v>
      </c>
      <c r="B60" s="214" t="s">
        <v>252</v>
      </c>
      <c r="C60" s="61" t="s">
        <v>179</v>
      </c>
      <c r="D60" s="52" t="s">
        <v>257</v>
      </c>
      <c r="E60" s="286" t="s">
        <v>32</v>
      </c>
      <c r="F60" s="287"/>
      <c r="G60" s="211">
        <v>3</v>
      </c>
      <c r="H60" s="213">
        <v>16300</v>
      </c>
    </row>
    <row r="61" spans="1:8" s="2" customFormat="1" ht="20.100000000000001" customHeight="1" x14ac:dyDescent="0.25">
      <c r="A61" s="56" t="s">
        <v>171</v>
      </c>
      <c r="B61" s="59" t="s">
        <v>240</v>
      </c>
      <c r="C61" s="61" t="s">
        <v>644</v>
      </c>
      <c r="D61" s="52" t="s">
        <v>204</v>
      </c>
      <c r="E61" s="286" t="s">
        <v>32</v>
      </c>
      <c r="F61" s="287"/>
      <c r="G61" s="211">
        <v>12</v>
      </c>
      <c r="H61" s="213">
        <v>370090</v>
      </c>
    </row>
    <row r="62" spans="1:8" s="2" customFormat="1" ht="20.100000000000001" customHeight="1" x14ac:dyDescent="0.25">
      <c r="A62" s="56" t="s">
        <v>173</v>
      </c>
      <c r="B62" s="59" t="s">
        <v>238</v>
      </c>
      <c r="C62" s="61" t="s">
        <v>178</v>
      </c>
      <c r="D62" s="52" t="s">
        <v>258</v>
      </c>
      <c r="E62" s="286" t="s">
        <v>32</v>
      </c>
      <c r="F62" s="287"/>
      <c r="G62" s="211">
        <v>4</v>
      </c>
      <c r="H62" s="213">
        <v>89000</v>
      </c>
    </row>
    <row r="63" spans="1:8" s="4" customFormat="1" ht="20.100000000000001" customHeight="1" x14ac:dyDescent="0.15">
      <c r="A63" s="282" t="s">
        <v>72</v>
      </c>
      <c r="B63" s="282"/>
      <c r="C63" s="288"/>
      <c r="D63" s="282"/>
      <c r="E63" s="11" t="s">
        <v>1</v>
      </c>
      <c r="F63" s="6">
        <v>8</v>
      </c>
      <c r="G63" s="292">
        <f>SUM(G56:G62)</f>
        <v>39</v>
      </c>
      <c r="H63" s="293">
        <f>SUM(H56:H62)</f>
        <v>751190</v>
      </c>
    </row>
    <row r="64" spans="1:8" s="4" customFormat="1" ht="20.100000000000001" customHeight="1" x14ac:dyDescent="0.15">
      <c r="A64" s="283"/>
      <c r="B64" s="283"/>
      <c r="C64" s="289"/>
      <c r="D64" s="283"/>
      <c r="E64" s="12" t="s">
        <v>0</v>
      </c>
      <c r="F64" s="8">
        <v>0</v>
      </c>
      <c r="G64" s="283"/>
      <c r="H64" s="294"/>
    </row>
    <row r="65" spans="1:8" s="2" customFormat="1" ht="20.100000000000001" customHeight="1" x14ac:dyDescent="0.25">
      <c r="A65" s="66" t="s">
        <v>191</v>
      </c>
      <c r="B65" s="69" t="s">
        <v>241</v>
      </c>
      <c r="C65" s="72" t="s">
        <v>200</v>
      </c>
      <c r="D65" s="52" t="s">
        <v>204</v>
      </c>
      <c r="E65" s="286" t="s">
        <v>32</v>
      </c>
      <c r="F65" s="287"/>
      <c r="G65" s="75">
        <v>10</v>
      </c>
      <c r="H65" s="65">
        <v>296000</v>
      </c>
    </row>
    <row r="66" spans="1:8" s="2" customFormat="1" ht="20.100000000000001" customHeight="1" x14ac:dyDescent="0.25">
      <c r="A66" s="67" t="s">
        <v>192</v>
      </c>
      <c r="B66" s="70" t="s">
        <v>254</v>
      </c>
      <c r="C66" s="73" t="s">
        <v>186</v>
      </c>
      <c r="D66" s="52" t="s">
        <v>259</v>
      </c>
      <c r="E66" s="286" t="s">
        <v>32</v>
      </c>
      <c r="F66" s="287"/>
      <c r="G66" s="76">
        <v>10</v>
      </c>
      <c r="H66" s="65">
        <v>34300</v>
      </c>
    </row>
    <row r="67" spans="1:8" s="2" customFormat="1" ht="20.100000000000001" customHeight="1" x14ac:dyDescent="0.25">
      <c r="A67" s="67" t="s">
        <v>193</v>
      </c>
      <c r="B67" s="70" t="s">
        <v>255</v>
      </c>
      <c r="C67" s="73" t="s">
        <v>187</v>
      </c>
      <c r="D67" s="52" t="s">
        <v>205</v>
      </c>
      <c r="E67" s="286" t="s">
        <v>32</v>
      </c>
      <c r="F67" s="287"/>
      <c r="G67" s="76">
        <v>12</v>
      </c>
      <c r="H67" s="65">
        <v>240000</v>
      </c>
    </row>
    <row r="68" spans="1:8" s="2" customFormat="1" ht="20.100000000000001" customHeight="1" x14ac:dyDescent="0.25">
      <c r="A68" s="67" t="s">
        <v>193</v>
      </c>
      <c r="B68" s="70" t="s">
        <v>197</v>
      </c>
      <c r="C68" s="73" t="s">
        <v>184</v>
      </c>
      <c r="D68" s="52" t="s">
        <v>34</v>
      </c>
      <c r="E68" s="286" t="s">
        <v>32</v>
      </c>
      <c r="F68" s="287"/>
      <c r="G68" s="76">
        <v>8</v>
      </c>
      <c r="H68" s="65">
        <v>233000</v>
      </c>
    </row>
    <row r="69" spans="1:8" s="2" customFormat="1" ht="20.100000000000001" customHeight="1" x14ac:dyDescent="0.25">
      <c r="A69" s="67" t="s">
        <v>193</v>
      </c>
      <c r="B69" s="70" t="s">
        <v>248</v>
      </c>
      <c r="C69" s="73" t="s">
        <v>188</v>
      </c>
      <c r="D69" s="52" t="s">
        <v>149</v>
      </c>
      <c r="E69" s="286" t="s">
        <v>32</v>
      </c>
      <c r="F69" s="287"/>
      <c r="G69" s="76">
        <v>4</v>
      </c>
      <c r="H69" s="65">
        <v>23500</v>
      </c>
    </row>
    <row r="70" spans="1:8" s="2" customFormat="1" ht="20.100000000000001" customHeight="1" x14ac:dyDescent="0.25">
      <c r="A70" s="67" t="s">
        <v>195</v>
      </c>
      <c r="B70" s="71" t="s">
        <v>238</v>
      </c>
      <c r="C70" s="74" t="s">
        <v>199</v>
      </c>
      <c r="D70" s="52" t="s">
        <v>87</v>
      </c>
      <c r="E70" s="286" t="s">
        <v>32</v>
      </c>
      <c r="F70" s="287"/>
      <c r="G70" s="76">
        <v>4</v>
      </c>
      <c r="H70" s="65">
        <v>101500</v>
      </c>
    </row>
    <row r="71" spans="1:8" s="4" customFormat="1" ht="20.100000000000001" customHeight="1" x14ac:dyDescent="0.15">
      <c r="A71" s="282" t="s">
        <v>73</v>
      </c>
      <c r="B71" s="282"/>
      <c r="C71" s="288"/>
      <c r="D71" s="282"/>
      <c r="E71" s="11" t="s">
        <v>1</v>
      </c>
      <c r="F71" s="6">
        <v>6</v>
      </c>
      <c r="G71" s="292">
        <f>SUM(G65:G70)</f>
        <v>48</v>
      </c>
      <c r="H71" s="293">
        <f>SUM(H65:H70)</f>
        <v>928300</v>
      </c>
    </row>
    <row r="72" spans="1:8" s="4" customFormat="1" ht="20.100000000000001" customHeight="1" x14ac:dyDescent="0.15">
      <c r="A72" s="283"/>
      <c r="B72" s="283"/>
      <c r="C72" s="289"/>
      <c r="D72" s="283"/>
      <c r="E72" s="12" t="s">
        <v>0</v>
      </c>
      <c r="F72" s="8">
        <v>0</v>
      </c>
      <c r="G72" s="283"/>
      <c r="H72" s="294"/>
    </row>
    <row r="73" spans="1:8" s="4" customFormat="1" ht="20.100000000000001" customHeight="1" x14ac:dyDescent="0.15">
      <c r="A73" s="299" t="s">
        <v>16</v>
      </c>
      <c r="B73" s="299"/>
      <c r="C73" s="301"/>
      <c r="D73" s="299"/>
      <c r="E73" s="13" t="s">
        <v>14</v>
      </c>
      <c r="F73" s="14">
        <f>SUM(F9,F13,F18,F21,F25,F32,F35,F41,F48,F54,F63,F71)</f>
        <v>48</v>
      </c>
      <c r="G73" s="297">
        <f>SUM(G9,G13,G18,G21,G25,G32,G35,G41,G48,G54,G63,G71)</f>
        <v>261</v>
      </c>
      <c r="H73" s="295">
        <f>SUM(H9,H13,H18,H21,H25,H32,H35,H41,H48,H54,H63,H71)</f>
        <v>4517820</v>
      </c>
    </row>
    <row r="74" spans="1:8" ht="20.100000000000001" customHeight="1" x14ac:dyDescent="0.15">
      <c r="A74" s="300"/>
      <c r="B74" s="300"/>
      <c r="C74" s="302"/>
      <c r="D74" s="300"/>
      <c r="E74" s="15" t="s">
        <v>15</v>
      </c>
      <c r="F74" s="16">
        <f>SUM(F10,F14,F19,F22,F26,F33,F36,F42,F49,F55,F64,F72)</f>
        <v>1</v>
      </c>
      <c r="G74" s="298"/>
      <c r="H74" s="296"/>
    </row>
    <row r="75" spans="1:8" ht="15" customHeight="1" x14ac:dyDescent="0.15">
      <c r="C75" s="21"/>
    </row>
    <row r="76" spans="1:8" ht="15" customHeight="1" x14ac:dyDescent="0.15">
      <c r="C76" s="21"/>
    </row>
    <row r="77" spans="1:8" ht="15" customHeight="1" x14ac:dyDescent="0.15">
      <c r="C77" s="22"/>
    </row>
    <row r="78" spans="1:8" ht="15" customHeight="1" x14ac:dyDescent="0.15">
      <c r="C78" s="22"/>
    </row>
    <row r="79" spans="1:8" ht="15" customHeight="1" x14ac:dyDescent="0.15">
      <c r="C79" s="22"/>
    </row>
    <row r="80" spans="1:8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</sheetData>
  <autoFilter ref="A4:H74">
    <filterColumn colId="4" showButton="0"/>
  </autoFilter>
  <mergeCells count="124">
    <mergeCell ref="G35:G36"/>
    <mergeCell ref="H35:H36"/>
    <mergeCell ref="G41:G42"/>
    <mergeCell ref="H41:H42"/>
    <mergeCell ref="E46:F46"/>
    <mergeCell ref="E15:F15"/>
    <mergeCell ref="E16:F16"/>
    <mergeCell ref="E17:F17"/>
    <mergeCell ref="G18:G19"/>
    <mergeCell ref="G25:G26"/>
    <mergeCell ref="H25:H26"/>
    <mergeCell ref="E30:F30"/>
    <mergeCell ref="E31:F31"/>
    <mergeCell ref="E45:F45"/>
    <mergeCell ref="G32:G33"/>
    <mergeCell ref="H32:H33"/>
    <mergeCell ref="E43:F43"/>
    <mergeCell ref="E34:F34"/>
    <mergeCell ref="A2:H2"/>
    <mergeCell ref="E4:F4"/>
    <mergeCell ref="E8:F8"/>
    <mergeCell ref="A9:A10"/>
    <mergeCell ref="B9:B10"/>
    <mergeCell ref="C9:C10"/>
    <mergeCell ref="D9:D10"/>
    <mergeCell ref="E5:F5"/>
    <mergeCell ref="G9:G10"/>
    <mergeCell ref="H9:H10"/>
    <mergeCell ref="E6:F6"/>
    <mergeCell ref="E7:F7"/>
    <mergeCell ref="A18:A19"/>
    <mergeCell ref="B18:B19"/>
    <mergeCell ref="C18:C19"/>
    <mergeCell ref="D18:D19"/>
    <mergeCell ref="A13:A14"/>
    <mergeCell ref="B13:B14"/>
    <mergeCell ref="C13:C14"/>
    <mergeCell ref="D13:D14"/>
    <mergeCell ref="A25:A26"/>
    <mergeCell ref="B25:B26"/>
    <mergeCell ref="A21:A22"/>
    <mergeCell ref="B21:B22"/>
    <mergeCell ref="C21:C22"/>
    <mergeCell ref="D21:D22"/>
    <mergeCell ref="C25:C26"/>
    <mergeCell ref="D25:D26"/>
    <mergeCell ref="G13:G14"/>
    <mergeCell ref="H13:H14"/>
    <mergeCell ref="E11:F11"/>
    <mergeCell ref="E27:F27"/>
    <mergeCell ref="E28:F28"/>
    <mergeCell ref="E29:F29"/>
    <mergeCell ref="E12:F12"/>
    <mergeCell ref="G21:G22"/>
    <mergeCell ref="H21:H22"/>
    <mergeCell ref="E20:F20"/>
    <mergeCell ref="H18:H19"/>
    <mergeCell ref="E23:F23"/>
    <mergeCell ref="E24:F24"/>
    <mergeCell ref="A73:A74"/>
    <mergeCell ref="A35:A36"/>
    <mergeCell ref="B35:B36"/>
    <mergeCell ref="C35:C36"/>
    <mergeCell ref="D35:D36"/>
    <mergeCell ref="A48:A49"/>
    <mergeCell ref="B48:B49"/>
    <mergeCell ref="C48:C49"/>
    <mergeCell ref="D48:D49"/>
    <mergeCell ref="A41:A42"/>
    <mergeCell ref="A63:A64"/>
    <mergeCell ref="C63:C64"/>
    <mergeCell ref="D63:D64"/>
    <mergeCell ref="B41:B42"/>
    <mergeCell ref="C41:C42"/>
    <mergeCell ref="D41:D42"/>
    <mergeCell ref="B63:B64"/>
    <mergeCell ref="A71:A72"/>
    <mergeCell ref="B71:B72"/>
    <mergeCell ref="C71:C72"/>
    <mergeCell ref="D71:D72"/>
    <mergeCell ref="H73:H74"/>
    <mergeCell ref="G73:G74"/>
    <mergeCell ref="B54:B55"/>
    <mergeCell ref="C54:C55"/>
    <mergeCell ref="D54:D55"/>
    <mergeCell ref="G54:G55"/>
    <mergeCell ref="H54:H55"/>
    <mergeCell ref="G63:G64"/>
    <mergeCell ref="H63:H64"/>
    <mergeCell ref="E65:F65"/>
    <mergeCell ref="D73:D74"/>
    <mergeCell ref="C73:C74"/>
    <mergeCell ref="B73:B74"/>
    <mergeCell ref="E57:F57"/>
    <mergeCell ref="E58:F58"/>
    <mergeCell ref="E59:F59"/>
    <mergeCell ref="E60:F60"/>
    <mergeCell ref="E61:F61"/>
    <mergeCell ref="E62:F62"/>
    <mergeCell ref="E66:F66"/>
    <mergeCell ref="E56:F56"/>
    <mergeCell ref="H71:H72"/>
    <mergeCell ref="G71:G72"/>
    <mergeCell ref="E67:F67"/>
    <mergeCell ref="E70:F70"/>
    <mergeCell ref="E47:F47"/>
    <mergeCell ref="E37:F37"/>
    <mergeCell ref="E39:F39"/>
    <mergeCell ref="G48:G49"/>
    <mergeCell ref="H48:H49"/>
    <mergeCell ref="E53:F53"/>
    <mergeCell ref="A54:A55"/>
    <mergeCell ref="E50:F50"/>
    <mergeCell ref="E51:F51"/>
    <mergeCell ref="E52:F52"/>
    <mergeCell ref="A32:A33"/>
    <mergeCell ref="B32:B33"/>
    <mergeCell ref="E68:F68"/>
    <mergeCell ref="C32:C33"/>
    <mergeCell ref="D32:D33"/>
    <mergeCell ref="E38:F38"/>
    <mergeCell ref="E40:F40"/>
    <mergeCell ref="E44:F44"/>
    <mergeCell ref="E69:F69"/>
  </mergeCells>
  <phoneticPr fontId="3" type="noConversion"/>
  <printOptions horizontalCentered="1"/>
  <pageMargins left="0.19685039370078741" right="0.15748031496062992" top="0.43307086614173229" bottom="0.98425196850393704" header="0.51181102362204722" footer="0.51181102362204722"/>
  <pageSetup paperSize="9" scale="28" fitToWidth="0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74"/>
  <sheetViews>
    <sheetView view="pageBreakPreview" zoomScaleNormal="100" zoomScaleSheetLayoutView="100" workbookViewId="0">
      <pane ySplit="4" topLeftCell="A5" activePane="bottomLeft" state="frozen"/>
      <selection pane="bottomLeft" activeCell="D44" sqref="D44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311" t="s">
        <v>21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74</v>
      </c>
    </row>
    <row r="4" spans="1:8" s="2" customFormat="1" ht="20.100000000000001" customHeight="1" x14ac:dyDescent="0.25">
      <c r="A4" s="26" t="s">
        <v>2</v>
      </c>
      <c r="B4" s="26" t="s">
        <v>7</v>
      </c>
      <c r="C4" s="26" t="s">
        <v>3</v>
      </c>
      <c r="D4" s="26" t="s">
        <v>9</v>
      </c>
      <c r="E4" s="312" t="s">
        <v>4</v>
      </c>
      <c r="F4" s="312"/>
      <c r="G4" s="20" t="s">
        <v>11</v>
      </c>
      <c r="H4" s="26" t="s">
        <v>5</v>
      </c>
    </row>
    <row r="5" spans="1:8" s="2" customFormat="1" ht="20.100000000000001" customHeight="1" x14ac:dyDescent="0.25">
      <c r="A5" s="32"/>
      <c r="B5" s="33"/>
      <c r="C5" s="34"/>
      <c r="D5" s="35"/>
      <c r="E5" s="286"/>
      <c r="F5" s="287"/>
      <c r="G5" s="36"/>
      <c r="H5" s="35"/>
    </row>
    <row r="6" spans="1:8" s="4" customFormat="1" ht="20.100000000000001" customHeight="1" x14ac:dyDescent="0.15">
      <c r="A6" s="317" t="s">
        <v>13</v>
      </c>
      <c r="B6" s="317"/>
      <c r="C6" s="318"/>
      <c r="D6" s="317"/>
      <c r="E6" s="11" t="s">
        <v>14</v>
      </c>
      <c r="F6" s="6">
        <v>0</v>
      </c>
      <c r="G6" s="317"/>
      <c r="H6" s="315">
        <f>SUM(H5:H5)</f>
        <v>0</v>
      </c>
    </row>
    <row r="7" spans="1:8" s="4" customFormat="1" ht="19.899999999999999" customHeight="1" x14ac:dyDescent="0.15">
      <c r="A7" s="317"/>
      <c r="B7" s="317"/>
      <c r="C7" s="318"/>
      <c r="D7" s="317"/>
      <c r="E7" s="12" t="s">
        <v>0</v>
      </c>
      <c r="F7" s="8">
        <v>0</v>
      </c>
      <c r="G7" s="317"/>
      <c r="H7" s="316"/>
    </row>
    <row r="8" spans="1:8" s="2" customFormat="1" ht="20.100000000000001" customHeight="1" x14ac:dyDescent="0.25">
      <c r="A8" s="32"/>
      <c r="B8" s="33"/>
      <c r="C8" s="34"/>
      <c r="D8" s="35"/>
      <c r="E8" s="286"/>
      <c r="F8" s="287"/>
      <c r="G8" s="36"/>
      <c r="H8" s="35"/>
    </row>
    <row r="9" spans="1:8" s="4" customFormat="1" ht="20.100000000000001" customHeight="1" x14ac:dyDescent="0.15">
      <c r="A9" s="317" t="s">
        <v>37</v>
      </c>
      <c r="B9" s="317"/>
      <c r="C9" s="318"/>
      <c r="D9" s="317"/>
      <c r="E9" s="11" t="s">
        <v>1</v>
      </c>
      <c r="F9" s="6">
        <v>0</v>
      </c>
      <c r="G9" s="317"/>
      <c r="H9" s="315">
        <f>SUM(H8:H8)</f>
        <v>0</v>
      </c>
    </row>
    <row r="10" spans="1:8" s="4" customFormat="1" ht="19.899999999999999" customHeight="1" x14ac:dyDescent="0.15">
      <c r="A10" s="317"/>
      <c r="B10" s="317"/>
      <c r="C10" s="318"/>
      <c r="D10" s="317"/>
      <c r="E10" s="12" t="s">
        <v>0</v>
      </c>
      <c r="F10" s="8">
        <v>0</v>
      </c>
      <c r="G10" s="317"/>
      <c r="H10" s="316"/>
    </row>
    <row r="11" spans="1:8" s="4" customFormat="1" ht="20.100000000000001" customHeight="1" x14ac:dyDescent="0.15">
      <c r="A11" s="32"/>
      <c r="B11" s="33"/>
      <c r="C11" s="34"/>
      <c r="D11" s="35"/>
      <c r="E11" s="286"/>
      <c r="F11" s="287"/>
      <c r="G11" s="36"/>
      <c r="H11" s="35"/>
    </row>
    <row r="12" spans="1:8" s="4" customFormat="1" ht="20.100000000000001" customHeight="1" x14ac:dyDescent="0.15">
      <c r="A12" s="317" t="s">
        <v>41</v>
      </c>
      <c r="B12" s="317"/>
      <c r="C12" s="318"/>
      <c r="D12" s="317"/>
      <c r="E12" s="11" t="s">
        <v>42</v>
      </c>
      <c r="F12" s="6">
        <v>0</v>
      </c>
      <c r="G12" s="317"/>
      <c r="H12" s="315">
        <f>SUM(H11:H11)</f>
        <v>0</v>
      </c>
    </row>
    <row r="13" spans="1:8" s="2" customFormat="1" ht="20.100000000000001" customHeight="1" x14ac:dyDescent="0.25">
      <c r="A13" s="317"/>
      <c r="B13" s="317"/>
      <c r="C13" s="318"/>
      <c r="D13" s="317"/>
      <c r="E13" s="12" t="s">
        <v>43</v>
      </c>
      <c r="F13" s="8">
        <v>0</v>
      </c>
      <c r="G13" s="317"/>
      <c r="H13" s="316"/>
    </row>
    <row r="14" spans="1:8" s="2" customFormat="1" ht="20.100000000000001" customHeight="1" x14ac:dyDescent="0.25">
      <c r="A14" s="37" t="s">
        <v>60</v>
      </c>
      <c r="B14" s="38" t="s">
        <v>233</v>
      </c>
      <c r="C14" s="39" t="s">
        <v>62</v>
      </c>
      <c r="D14" s="40" t="s">
        <v>95</v>
      </c>
      <c r="E14" s="290" t="s">
        <v>64</v>
      </c>
      <c r="F14" s="291"/>
      <c r="G14" s="41">
        <v>4</v>
      </c>
      <c r="H14" s="40">
        <v>70000</v>
      </c>
    </row>
    <row r="15" spans="1:8" s="4" customFormat="1" ht="20.100000000000001" customHeight="1" x14ac:dyDescent="0.15">
      <c r="A15" s="282" t="s">
        <v>63</v>
      </c>
      <c r="B15" s="282"/>
      <c r="C15" s="288"/>
      <c r="D15" s="282"/>
      <c r="E15" s="11" t="s">
        <v>42</v>
      </c>
      <c r="F15" s="6">
        <v>1</v>
      </c>
      <c r="G15" s="292">
        <f>SUM(G14)</f>
        <v>4</v>
      </c>
      <c r="H15" s="293">
        <f>SUM(H14)</f>
        <v>70000</v>
      </c>
    </row>
    <row r="16" spans="1:8" s="4" customFormat="1" ht="20.100000000000001" customHeight="1" x14ac:dyDescent="0.15">
      <c r="A16" s="283"/>
      <c r="B16" s="283"/>
      <c r="C16" s="289"/>
      <c r="D16" s="283"/>
      <c r="E16" s="12" t="s">
        <v>43</v>
      </c>
      <c r="F16" s="8">
        <v>0</v>
      </c>
      <c r="G16" s="283"/>
      <c r="H16" s="294"/>
    </row>
    <row r="17" spans="1:8" s="2" customFormat="1" ht="20.100000000000001" customHeight="1" x14ac:dyDescent="0.25">
      <c r="A17" s="37"/>
      <c r="B17" s="38"/>
      <c r="C17" s="39"/>
      <c r="D17" s="40"/>
      <c r="E17" s="313" t="s">
        <v>32</v>
      </c>
      <c r="F17" s="314"/>
      <c r="G17" s="41"/>
      <c r="H17" s="40"/>
    </row>
    <row r="18" spans="1:8" s="4" customFormat="1" ht="20.100000000000001" customHeight="1" x14ac:dyDescent="0.15">
      <c r="A18" s="282" t="s">
        <v>66</v>
      </c>
      <c r="B18" s="282"/>
      <c r="C18" s="288"/>
      <c r="D18" s="282"/>
      <c r="E18" s="11" t="s">
        <v>1</v>
      </c>
      <c r="F18" s="6">
        <v>0</v>
      </c>
      <c r="G18" s="282"/>
      <c r="H18" s="293">
        <f>SUM(H17:H17)</f>
        <v>0</v>
      </c>
    </row>
    <row r="19" spans="1:8" s="4" customFormat="1" ht="20.100000000000001" customHeight="1" x14ac:dyDescent="0.15">
      <c r="A19" s="283"/>
      <c r="B19" s="283"/>
      <c r="C19" s="289"/>
      <c r="D19" s="283"/>
      <c r="E19" s="12" t="s">
        <v>0</v>
      </c>
      <c r="F19" s="8">
        <v>0</v>
      </c>
      <c r="G19" s="283"/>
      <c r="H19" s="294"/>
    </row>
    <row r="20" spans="1:8" s="2" customFormat="1" ht="20.100000000000001" customHeight="1" x14ac:dyDescent="0.25">
      <c r="A20" s="27" t="s">
        <v>97</v>
      </c>
      <c r="B20" s="38" t="s">
        <v>233</v>
      </c>
      <c r="C20" s="29" t="s">
        <v>94</v>
      </c>
      <c r="D20" s="30" t="s">
        <v>96</v>
      </c>
      <c r="E20" s="286" t="s">
        <v>32</v>
      </c>
      <c r="F20" s="287"/>
      <c r="G20" s="31">
        <v>5</v>
      </c>
      <c r="H20" s="30">
        <v>131000</v>
      </c>
    </row>
    <row r="21" spans="1:8" s="4" customFormat="1" ht="20.100000000000001" customHeight="1" x14ac:dyDescent="0.15">
      <c r="A21" s="282" t="s">
        <v>67</v>
      </c>
      <c r="B21" s="282"/>
      <c r="C21" s="288"/>
      <c r="D21" s="282"/>
      <c r="E21" s="11" t="s">
        <v>1</v>
      </c>
      <c r="F21" s="6">
        <v>1</v>
      </c>
      <c r="G21" s="292">
        <f>SUM(G20)</f>
        <v>5</v>
      </c>
      <c r="H21" s="293">
        <f>SUM(H20:H20)</f>
        <v>131000</v>
      </c>
    </row>
    <row r="22" spans="1:8" s="4" customFormat="1" ht="20.100000000000001" customHeight="1" x14ac:dyDescent="0.15">
      <c r="A22" s="283"/>
      <c r="B22" s="283"/>
      <c r="C22" s="289"/>
      <c r="D22" s="283"/>
      <c r="E22" s="12" t="s">
        <v>0</v>
      </c>
      <c r="F22" s="8">
        <v>0</v>
      </c>
      <c r="G22" s="283"/>
      <c r="H22" s="294"/>
    </row>
    <row r="23" spans="1:8" s="2" customFormat="1" ht="20.100000000000001" customHeight="1" x14ac:dyDescent="0.25">
      <c r="A23" s="27"/>
      <c r="B23" s="28"/>
      <c r="C23" s="29"/>
      <c r="D23" s="30"/>
      <c r="E23" s="286" t="s">
        <v>32</v>
      </c>
      <c r="F23" s="287"/>
      <c r="G23" s="31"/>
      <c r="H23" s="30"/>
    </row>
    <row r="24" spans="1:8" s="4" customFormat="1" ht="20.100000000000001" customHeight="1" x14ac:dyDescent="0.15">
      <c r="A24" s="282" t="s">
        <v>68</v>
      </c>
      <c r="B24" s="282"/>
      <c r="C24" s="288"/>
      <c r="D24" s="282"/>
      <c r="E24" s="11" t="s">
        <v>1</v>
      </c>
      <c r="F24" s="6">
        <v>0</v>
      </c>
      <c r="G24" s="282"/>
      <c r="H24" s="293">
        <f>SUM(H23:H23)</f>
        <v>0</v>
      </c>
    </row>
    <row r="25" spans="1:8" s="4" customFormat="1" ht="20.100000000000001" customHeight="1" x14ac:dyDescent="0.15">
      <c r="A25" s="283"/>
      <c r="B25" s="283"/>
      <c r="C25" s="289"/>
      <c r="D25" s="283"/>
      <c r="E25" s="12" t="s">
        <v>0</v>
      </c>
      <c r="F25" s="8">
        <v>0</v>
      </c>
      <c r="G25" s="283"/>
      <c r="H25" s="294"/>
    </row>
    <row r="26" spans="1:8" s="2" customFormat="1" ht="20.100000000000001" customHeight="1" x14ac:dyDescent="0.25">
      <c r="A26" s="27"/>
      <c r="B26" s="28"/>
      <c r="C26" s="29"/>
      <c r="D26" s="30"/>
      <c r="E26" s="286" t="s">
        <v>32</v>
      </c>
      <c r="F26" s="287"/>
      <c r="G26" s="31"/>
      <c r="H26" s="30"/>
    </row>
    <row r="27" spans="1:8" s="4" customFormat="1" ht="20.100000000000001" customHeight="1" x14ac:dyDescent="0.15">
      <c r="A27" s="282" t="s">
        <v>69</v>
      </c>
      <c r="B27" s="282"/>
      <c r="C27" s="288"/>
      <c r="D27" s="282"/>
      <c r="E27" s="11" t="s">
        <v>1</v>
      </c>
      <c r="F27" s="6">
        <v>0</v>
      </c>
      <c r="G27" s="282"/>
      <c r="H27" s="293">
        <f>SUM(H26:H26)</f>
        <v>0</v>
      </c>
    </row>
    <row r="28" spans="1:8" s="4" customFormat="1" ht="20.100000000000001" customHeight="1" x14ac:dyDescent="0.15">
      <c r="A28" s="283"/>
      <c r="B28" s="283"/>
      <c r="C28" s="289"/>
      <c r="D28" s="283"/>
      <c r="E28" s="12" t="s">
        <v>0</v>
      </c>
      <c r="F28" s="8">
        <v>0</v>
      </c>
      <c r="G28" s="283"/>
      <c r="H28" s="294"/>
    </row>
    <row r="29" spans="1:8" s="2" customFormat="1" ht="20.100000000000001" customHeight="1" x14ac:dyDescent="0.25">
      <c r="A29" s="27" t="s">
        <v>151</v>
      </c>
      <c r="B29" s="38" t="s">
        <v>233</v>
      </c>
      <c r="C29" s="29" t="s">
        <v>152</v>
      </c>
      <c r="D29" s="30" t="s">
        <v>95</v>
      </c>
      <c r="E29" s="286" t="s">
        <v>32</v>
      </c>
      <c r="F29" s="287"/>
      <c r="G29" s="31">
        <v>4</v>
      </c>
      <c r="H29" s="30">
        <v>44600</v>
      </c>
    </row>
    <row r="30" spans="1:8" s="4" customFormat="1" ht="20.100000000000001" customHeight="1" x14ac:dyDescent="0.15">
      <c r="A30" s="282" t="s">
        <v>70</v>
      </c>
      <c r="B30" s="282"/>
      <c r="C30" s="288"/>
      <c r="D30" s="282"/>
      <c r="E30" s="11" t="s">
        <v>1</v>
      </c>
      <c r="F30" s="6">
        <v>1</v>
      </c>
      <c r="G30" s="292">
        <f>SUM(G29)</f>
        <v>4</v>
      </c>
      <c r="H30" s="293">
        <f>SUM(H29:H29)</f>
        <v>44600</v>
      </c>
    </row>
    <row r="31" spans="1:8" s="4" customFormat="1" ht="20.100000000000001" customHeight="1" x14ac:dyDescent="0.15">
      <c r="A31" s="283"/>
      <c r="B31" s="283"/>
      <c r="C31" s="289"/>
      <c r="D31" s="283"/>
      <c r="E31" s="12" t="s">
        <v>0</v>
      </c>
      <c r="F31" s="8">
        <v>0</v>
      </c>
      <c r="G31" s="283"/>
      <c r="H31" s="294"/>
    </row>
    <row r="32" spans="1:8" s="2" customFormat="1" ht="20.100000000000001" customHeight="1" x14ac:dyDescent="0.25">
      <c r="A32" s="27"/>
      <c r="B32" s="28"/>
      <c r="C32" s="29"/>
      <c r="D32" s="30"/>
      <c r="E32" s="286" t="s">
        <v>32</v>
      </c>
      <c r="F32" s="287"/>
      <c r="G32" s="31"/>
      <c r="H32" s="30"/>
    </row>
    <row r="33" spans="1:8" s="4" customFormat="1" ht="20.100000000000001" customHeight="1" x14ac:dyDescent="0.15">
      <c r="A33" s="282" t="s">
        <v>71</v>
      </c>
      <c r="B33" s="282"/>
      <c r="C33" s="288"/>
      <c r="D33" s="282"/>
      <c r="E33" s="11" t="s">
        <v>1</v>
      </c>
      <c r="F33" s="6">
        <v>0</v>
      </c>
      <c r="G33" s="282"/>
      <c r="H33" s="293">
        <f>SUM(H32:H32)</f>
        <v>0</v>
      </c>
    </row>
    <row r="34" spans="1:8" s="4" customFormat="1" ht="20.100000000000001" customHeight="1" x14ac:dyDescent="0.15">
      <c r="A34" s="283"/>
      <c r="B34" s="283"/>
      <c r="C34" s="289"/>
      <c r="D34" s="283"/>
      <c r="E34" s="12" t="s">
        <v>0</v>
      </c>
      <c r="F34" s="8">
        <v>0</v>
      </c>
      <c r="G34" s="283"/>
      <c r="H34" s="294"/>
    </row>
    <row r="35" spans="1:8" s="2" customFormat="1" ht="20.100000000000001" customHeight="1" x14ac:dyDescent="0.25">
      <c r="A35" s="27" t="s">
        <v>201</v>
      </c>
      <c r="B35" s="38" t="s">
        <v>233</v>
      </c>
      <c r="C35" s="29" t="s">
        <v>202</v>
      </c>
      <c r="D35" s="30" t="s">
        <v>95</v>
      </c>
      <c r="E35" s="286" t="s">
        <v>32</v>
      </c>
      <c r="F35" s="287"/>
      <c r="G35" s="31">
        <v>5</v>
      </c>
      <c r="H35" s="30">
        <v>107000</v>
      </c>
    </row>
    <row r="36" spans="1:8" s="4" customFormat="1" ht="20.100000000000001" customHeight="1" x14ac:dyDescent="0.15">
      <c r="A36" s="282" t="s">
        <v>72</v>
      </c>
      <c r="B36" s="282"/>
      <c r="C36" s="288"/>
      <c r="D36" s="282"/>
      <c r="E36" s="11" t="s">
        <v>1</v>
      </c>
      <c r="F36" s="6">
        <v>1</v>
      </c>
      <c r="G36" s="292">
        <f>SUM(G35)</f>
        <v>5</v>
      </c>
      <c r="H36" s="293">
        <f>SUM(H35:H35)</f>
        <v>107000</v>
      </c>
    </row>
    <row r="37" spans="1:8" s="4" customFormat="1" ht="20.100000000000001" customHeight="1" x14ac:dyDescent="0.15">
      <c r="A37" s="283"/>
      <c r="B37" s="283"/>
      <c r="C37" s="289"/>
      <c r="D37" s="283"/>
      <c r="E37" s="12" t="s">
        <v>0</v>
      </c>
      <c r="F37" s="8">
        <v>0</v>
      </c>
      <c r="G37" s="283"/>
      <c r="H37" s="294"/>
    </row>
    <row r="38" spans="1:8" s="2" customFormat="1" ht="20.100000000000001" customHeight="1" x14ac:dyDescent="0.25">
      <c r="A38" s="27"/>
      <c r="B38" s="28"/>
      <c r="C38" s="29"/>
      <c r="D38" s="30"/>
      <c r="E38" s="286" t="s">
        <v>32</v>
      </c>
      <c r="F38" s="287"/>
      <c r="G38" s="31"/>
      <c r="H38" s="30"/>
    </row>
    <row r="39" spans="1:8" s="4" customFormat="1" ht="20.100000000000001" customHeight="1" x14ac:dyDescent="0.15">
      <c r="A39" s="282" t="s">
        <v>73</v>
      </c>
      <c r="B39" s="282"/>
      <c r="C39" s="288"/>
      <c r="D39" s="282"/>
      <c r="E39" s="11" t="s">
        <v>1</v>
      </c>
      <c r="F39" s="6">
        <v>0</v>
      </c>
      <c r="G39" s="282"/>
      <c r="H39" s="293">
        <f>SUM(H38:H38)</f>
        <v>0</v>
      </c>
    </row>
    <row r="40" spans="1:8" s="4" customFormat="1" ht="20.100000000000001" customHeight="1" x14ac:dyDescent="0.15">
      <c r="A40" s="283"/>
      <c r="B40" s="283"/>
      <c r="C40" s="289"/>
      <c r="D40" s="283"/>
      <c r="E40" s="12" t="s">
        <v>0</v>
      </c>
      <c r="F40" s="8">
        <v>0</v>
      </c>
      <c r="G40" s="283"/>
      <c r="H40" s="294"/>
    </row>
    <row r="41" spans="1:8" s="4" customFormat="1" ht="20.100000000000001" customHeight="1" x14ac:dyDescent="0.15">
      <c r="A41" s="299" t="s">
        <v>16</v>
      </c>
      <c r="B41" s="299"/>
      <c r="C41" s="301"/>
      <c r="D41" s="299"/>
      <c r="E41" s="13" t="s">
        <v>1</v>
      </c>
      <c r="F41" s="14">
        <f>SUM(,F6,F9,F12,F15,F18,F21,F24,F27,F30,F33,F36,F39)</f>
        <v>4</v>
      </c>
      <c r="G41" s="297">
        <f>SUM(G6,G9,G12,G15,G18,G21,G24,G27,G30,G33,G36,G39)</f>
        <v>18</v>
      </c>
      <c r="H41" s="295">
        <f>SUM(H6,H9,H12,H15,H18,H21,H24,H27,H30,H33,H36,H39)</f>
        <v>352600</v>
      </c>
    </row>
    <row r="42" spans="1:8" ht="20.100000000000001" customHeight="1" x14ac:dyDescent="0.15">
      <c r="A42" s="300"/>
      <c r="B42" s="300"/>
      <c r="C42" s="302"/>
      <c r="D42" s="300"/>
      <c r="E42" s="15" t="s">
        <v>0</v>
      </c>
      <c r="F42" s="16">
        <f>SUM(,F7,F10,F13,F16,F19,F22,F25,F28,F31,F34,F37,F40)</f>
        <v>0</v>
      </c>
      <c r="G42" s="298"/>
      <c r="H42" s="296"/>
    </row>
    <row r="43" spans="1:8" ht="15" customHeight="1" x14ac:dyDescent="0.15"/>
    <row r="44" spans="1:8" ht="15" customHeight="1" x14ac:dyDescent="0.15"/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</sheetData>
  <mergeCells count="92">
    <mergeCell ref="E14:F14"/>
    <mergeCell ref="E8:F8"/>
    <mergeCell ref="A9:A10"/>
    <mergeCell ref="B9:B10"/>
    <mergeCell ref="C9:C10"/>
    <mergeCell ref="D9:D10"/>
    <mergeCell ref="H15:H16"/>
    <mergeCell ref="A15:A16"/>
    <mergeCell ref="B15:B16"/>
    <mergeCell ref="C15:C16"/>
    <mergeCell ref="D15:D16"/>
    <mergeCell ref="G15:G16"/>
    <mergeCell ref="A2:H2"/>
    <mergeCell ref="E4:F4"/>
    <mergeCell ref="E5:F5"/>
    <mergeCell ref="H6:H7"/>
    <mergeCell ref="A6:A7"/>
    <mergeCell ref="B6:B7"/>
    <mergeCell ref="C6:C7"/>
    <mergeCell ref="D6:D7"/>
    <mergeCell ref="G6:G7"/>
    <mergeCell ref="H12:H13"/>
    <mergeCell ref="G9:G10"/>
    <mergeCell ref="E11:F11"/>
    <mergeCell ref="A12:A13"/>
    <mergeCell ref="B12:B13"/>
    <mergeCell ref="C12:C13"/>
    <mergeCell ref="D12:D13"/>
    <mergeCell ref="G12:G13"/>
    <mergeCell ref="H9:H10"/>
    <mergeCell ref="H18:H19"/>
    <mergeCell ref="G18:G19"/>
    <mergeCell ref="E23:F23"/>
    <mergeCell ref="G21:G22"/>
    <mergeCell ref="H21:H22"/>
    <mergeCell ref="E17:F17"/>
    <mergeCell ref="E20:F20"/>
    <mergeCell ref="A21:A22"/>
    <mergeCell ref="B21:B22"/>
    <mergeCell ref="C21:C22"/>
    <mergeCell ref="D21:D22"/>
    <mergeCell ref="A18:A19"/>
    <mergeCell ref="B18:B19"/>
    <mergeCell ref="C18:C19"/>
    <mergeCell ref="D18:D19"/>
    <mergeCell ref="E29:F29"/>
    <mergeCell ref="A30:A31"/>
    <mergeCell ref="B30:B31"/>
    <mergeCell ref="C30:C31"/>
    <mergeCell ref="D30:D31"/>
    <mergeCell ref="G24:G25"/>
    <mergeCell ref="H24:H25"/>
    <mergeCell ref="E26:F26"/>
    <mergeCell ref="A27:A28"/>
    <mergeCell ref="B27:B28"/>
    <mergeCell ref="C27:C28"/>
    <mergeCell ref="D27:D28"/>
    <mergeCell ref="G27:G28"/>
    <mergeCell ref="H27:H28"/>
    <mergeCell ref="A24:A25"/>
    <mergeCell ref="B24:B25"/>
    <mergeCell ref="C24:C25"/>
    <mergeCell ref="D24:D25"/>
    <mergeCell ref="E35:F35"/>
    <mergeCell ref="A36:A37"/>
    <mergeCell ref="B36:B37"/>
    <mergeCell ref="C36:C37"/>
    <mergeCell ref="D36:D37"/>
    <mergeCell ref="G30:G31"/>
    <mergeCell ref="H30:H31"/>
    <mergeCell ref="E32:F32"/>
    <mergeCell ref="A33:A34"/>
    <mergeCell ref="B33:B34"/>
    <mergeCell ref="C33:C34"/>
    <mergeCell ref="D33:D34"/>
    <mergeCell ref="G33:G34"/>
    <mergeCell ref="H33:H34"/>
    <mergeCell ref="H41:H42"/>
    <mergeCell ref="A41:A42"/>
    <mergeCell ref="B41:B42"/>
    <mergeCell ref="C41:C42"/>
    <mergeCell ref="D41:D42"/>
    <mergeCell ref="G41:G42"/>
    <mergeCell ref="G36:G37"/>
    <mergeCell ref="H36:H37"/>
    <mergeCell ref="E38:F38"/>
    <mergeCell ref="A39:A40"/>
    <mergeCell ref="B39:B40"/>
    <mergeCell ref="C39:C40"/>
    <mergeCell ref="D39:D40"/>
    <mergeCell ref="G39:G40"/>
    <mergeCell ref="H39:H40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43"/>
  <sheetViews>
    <sheetView view="pageBreakPreview" zoomScaleNormal="100" zoomScaleSheetLayoutView="100" workbookViewId="0">
      <pane ySplit="4" topLeftCell="A47" activePane="bottomLeft" state="frozen"/>
      <selection pane="bottomLeft" activeCell="B42" sqref="B42:B4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3" width="48.6640625" style="5" customWidth="1"/>
    <col min="4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311" t="s">
        <v>20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74</v>
      </c>
    </row>
    <row r="4" spans="1:8" s="2" customFormat="1" ht="20.100000000000001" customHeight="1" x14ac:dyDescent="0.25">
      <c r="A4" s="26" t="s">
        <v>2</v>
      </c>
      <c r="B4" s="26" t="s">
        <v>7</v>
      </c>
      <c r="C4" s="26" t="s">
        <v>3</v>
      </c>
      <c r="D4" s="26" t="s">
        <v>9</v>
      </c>
      <c r="E4" s="312" t="s">
        <v>4</v>
      </c>
      <c r="F4" s="312"/>
      <c r="G4" s="20" t="s">
        <v>11</v>
      </c>
      <c r="H4" s="26" t="s">
        <v>5</v>
      </c>
    </row>
    <row r="5" spans="1:8" s="2" customFormat="1" ht="20.100000000000001" customHeight="1" x14ac:dyDescent="0.25">
      <c r="A5" s="32"/>
      <c r="B5" s="33"/>
      <c r="C5" s="34"/>
      <c r="D5" s="35"/>
      <c r="E5" s="286"/>
      <c r="F5" s="287"/>
      <c r="G5" s="36"/>
      <c r="H5" s="35"/>
    </row>
    <row r="6" spans="1:8" s="4" customFormat="1" ht="20.100000000000001" customHeight="1" x14ac:dyDescent="0.15">
      <c r="A6" s="317" t="s">
        <v>13</v>
      </c>
      <c r="B6" s="317"/>
      <c r="C6" s="318"/>
      <c r="D6" s="317"/>
      <c r="E6" s="11" t="s">
        <v>1</v>
      </c>
      <c r="F6" s="6">
        <v>0</v>
      </c>
      <c r="G6" s="317"/>
      <c r="H6" s="315">
        <f>SUM(H5:H5)</f>
        <v>0</v>
      </c>
    </row>
    <row r="7" spans="1:8" s="4" customFormat="1" ht="20.100000000000001" customHeight="1" x14ac:dyDescent="0.15">
      <c r="A7" s="317"/>
      <c r="B7" s="317"/>
      <c r="C7" s="318"/>
      <c r="D7" s="317"/>
      <c r="E7" s="12" t="s">
        <v>0</v>
      </c>
      <c r="F7" s="8">
        <v>0</v>
      </c>
      <c r="G7" s="317"/>
      <c r="H7" s="316"/>
    </row>
    <row r="8" spans="1:8" s="2" customFormat="1" ht="20.100000000000001" customHeight="1" x14ac:dyDescent="0.25">
      <c r="A8" s="32"/>
      <c r="B8" s="33"/>
      <c r="C8" s="34"/>
      <c r="D8" s="35"/>
      <c r="E8" s="286"/>
      <c r="F8" s="287"/>
      <c r="G8" s="36"/>
      <c r="H8" s="35"/>
    </row>
    <row r="9" spans="1:8" s="4" customFormat="1" ht="20.100000000000001" customHeight="1" x14ac:dyDescent="0.15">
      <c r="A9" s="317" t="s">
        <v>37</v>
      </c>
      <c r="B9" s="317"/>
      <c r="C9" s="318"/>
      <c r="D9" s="317"/>
      <c r="E9" s="11" t="s">
        <v>1</v>
      </c>
      <c r="F9" s="6">
        <v>0</v>
      </c>
      <c r="G9" s="317"/>
      <c r="H9" s="315">
        <f>SUM(H8:H8)</f>
        <v>0</v>
      </c>
    </row>
    <row r="10" spans="1:8" s="4" customFormat="1" ht="19.899999999999999" customHeight="1" x14ac:dyDescent="0.15">
      <c r="A10" s="317"/>
      <c r="B10" s="317"/>
      <c r="C10" s="318"/>
      <c r="D10" s="317"/>
      <c r="E10" s="12" t="s">
        <v>0</v>
      </c>
      <c r="F10" s="8">
        <v>0</v>
      </c>
      <c r="G10" s="317"/>
      <c r="H10" s="316"/>
    </row>
    <row r="11" spans="1:8" s="4" customFormat="1" ht="20.100000000000001" customHeight="1" x14ac:dyDescent="0.15">
      <c r="A11" s="32"/>
      <c r="B11" s="33"/>
      <c r="C11" s="34"/>
      <c r="D11" s="35"/>
      <c r="E11" s="286"/>
      <c r="F11" s="287"/>
      <c r="G11" s="36"/>
      <c r="H11" s="35"/>
    </row>
    <row r="12" spans="1:8" s="4" customFormat="1" ht="20.100000000000001" customHeight="1" x14ac:dyDescent="0.15">
      <c r="A12" s="317" t="s">
        <v>41</v>
      </c>
      <c r="B12" s="317"/>
      <c r="C12" s="318"/>
      <c r="D12" s="317"/>
      <c r="E12" s="11" t="s">
        <v>42</v>
      </c>
      <c r="F12" s="6">
        <v>0</v>
      </c>
      <c r="G12" s="317"/>
      <c r="H12" s="315">
        <f>SUM(H11:H11)</f>
        <v>0</v>
      </c>
    </row>
    <row r="13" spans="1:8" s="2" customFormat="1" ht="20.100000000000001" customHeight="1" x14ac:dyDescent="0.25">
      <c r="A13" s="317"/>
      <c r="B13" s="317"/>
      <c r="C13" s="318"/>
      <c r="D13" s="317"/>
      <c r="E13" s="12" t="s">
        <v>43</v>
      </c>
      <c r="F13" s="8">
        <v>0</v>
      </c>
      <c r="G13" s="317"/>
      <c r="H13" s="316"/>
    </row>
    <row r="14" spans="1:8" s="2" customFormat="1" ht="20.100000000000001" customHeight="1" x14ac:dyDescent="0.25">
      <c r="A14" s="37" t="s">
        <v>58</v>
      </c>
      <c r="B14" s="38" t="s">
        <v>228</v>
      </c>
      <c r="C14" s="39" t="s">
        <v>61</v>
      </c>
      <c r="D14" s="40" t="s">
        <v>98</v>
      </c>
      <c r="E14" s="290" t="s">
        <v>64</v>
      </c>
      <c r="F14" s="291"/>
      <c r="G14" s="41">
        <v>12</v>
      </c>
      <c r="H14" s="40">
        <v>239400</v>
      </c>
    </row>
    <row r="15" spans="1:8" s="4" customFormat="1" ht="20.100000000000001" customHeight="1" x14ac:dyDescent="0.15">
      <c r="A15" s="282" t="s">
        <v>63</v>
      </c>
      <c r="B15" s="282"/>
      <c r="C15" s="288"/>
      <c r="D15" s="282"/>
      <c r="E15" s="11" t="s">
        <v>42</v>
      </c>
      <c r="F15" s="6">
        <v>1</v>
      </c>
      <c r="G15" s="292">
        <f>SUM(G14)</f>
        <v>12</v>
      </c>
      <c r="H15" s="293">
        <f>SUM(H14)</f>
        <v>239400</v>
      </c>
    </row>
    <row r="16" spans="1:8" s="4" customFormat="1" ht="20.100000000000001" customHeight="1" x14ac:dyDescent="0.15">
      <c r="A16" s="283"/>
      <c r="B16" s="283"/>
      <c r="C16" s="289"/>
      <c r="D16" s="283"/>
      <c r="E16" s="12" t="s">
        <v>43</v>
      </c>
      <c r="F16" s="8">
        <v>0</v>
      </c>
      <c r="G16" s="283"/>
      <c r="H16" s="294"/>
    </row>
    <row r="17" spans="1:8" s="2" customFormat="1" ht="20.100000000000001" customHeight="1" x14ac:dyDescent="0.25">
      <c r="A17" s="37"/>
      <c r="B17" s="38"/>
      <c r="C17" s="39"/>
      <c r="D17" s="40"/>
      <c r="E17" s="290" t="s">
        <v>32</v>
      </c>
      <c r="F17" s="291"/>
      <c r="G17" s="41"/>
      <c r="H17" s="40"/>
    </row>
    <row r="18" spans="1:8" s="4" customFormat="1" ht="20.100000000000001" customHeight="1" x14ac:dyDescent="0.15">
      <c r="A18" s="282" t="s">
        <v>66</v>
      </c>
      <c r="B18" s="282"/>
      <c r="C18" s="288"/>
      <c r="D18" s="282"/>
      <c r="E18" s="11" t="s">
        <v>1</v>
      </c>
      <c r="F18" s="6">
        <v>0</v>
      </c>
      <c r="G18" s="282"/>
      <c r="H18" s="293">
        <f>SUM(H17:H17)</f>
        <v>0</v>
      </c>
    </row>
    <row r="19" spans="1:8" s="4" customFormat="1" ht="20.100000000000001" customHeight="1" x14ac:dyDescent="0.15">
      <c r="A19" s="283"/>
      <c r="B19" s="283"/>
      <c r="C19" s="289"/>
      <c r="D19" s="283"/>
      <c r="E19" s="12" t="s">
        <v>0</v>
      </c>
      <c r="F19" s="8">
        <v>0</v>
      </c>
      <c r="G19" s="283"/>
      <c r="H19" s="294"/>
    </row>
    <row r="20" spans="1:8" s="2" customFormat="1" ht="20.100000000000001" customHeight="1" x14ac:dyDescent="0.25">
      <c r="A20" s="37"/>
      <c r="B20" s="38"/>
      <c r="C20" s="39"/>
      <c r="D20" s="40"/>
      <c r="E20" s="290"/>
      <c r="F20" s="291"/>
      <c r="G20" s="41"/>
      <c r="H20" s="40"/>
    </row>
    <row r="21" spans="1:8" s="4" customFormat="1" ht="20.100000000000001" customHeight="1" x14ac:dyDescent="0.15">
      <c r="A21" s="282" t="s">
        <v>67</v>
      </c>
      <c r="B21" s="282"/>
      <c r="C21" s="288"/>
      <c r="D21" s="282"/>
      <c r="E21" s="11" t="s">
        <v>1</v>
      </c>
      <c r="F21" s="6">
        <v>0</v>
      </c>
      <c r="G21" s="282"/>
      <c r="H21" s="293">
        <f>SUM(H20:H20)</f>
        <v>0</v>
      </c>
    </row>
    <row r="22" spans="1:8" s="4" customFormat="1" ht="20.100000000000001" customHeight="1" x14ac:dyDescent="0.15">
      <c r="A22" s="283"/>
      <c r="B22" s="283"/>
      <c r="C22" s="289"/>
      <c r="D22" s="283"/>
      <c r="E22" s="12" t="s">
        <v>0</v>
      </c>
      <c r="F22" s="8">
        <v>0</v>
      </c>
      <c r="G22" s="283"/>
      <c r="H22" s="294"/>
    </row>
    <row r="23" spans="1:8" s="2" customFormat="1" ht="20.100000000000001" customHeight="1" x14ac:dyDescent="0.25">
      <c r="A23" s="27"/>
      <c r="B23" s="28"/>
      <c r="C23" s="29"/>
      <c r="D23" s="30"/>
      <c r="E23" s="286" t="s">
        <v>32</v>
      </c>
      <c r="F23" s="287"/>
      <c r="G23" s="31"/>
      <c r="H23" s="30"/>
    </row>
    <row r="24" spans="1:8" s="4" customFormat="1" ht="20.100000000000001" customHeight="1" x14ac:dyDescent="0.15">
      <c r="A24" s="282" t="s">
        <v>68</v>
      </c>
      <c r="B24" s="282"/>
      <c r="C24" s="288"/>
      <c r="D24" s="282"/>
      <c r="E24" s="11" t="s">
        <v>1</v>
      </c>
      <c r="F24" s="6">
        <v>0</v>
      </c>
      <c r="G24" s="282"/>
      <c r="H24" s="293">
        <f>SUM(H23:H23)</f>
        <v>0</v>
      </c>
    </row>
    <row r="25" spans="1:8" s="4" customFormat="1" ht="20.100000000000001" customHeight="1" x14ac:dyDescent="0.15">
      <c r="A25" s="283"/>
      <c r="B25" s="283"/>
      <c r="C25" s="289"/>
      <c r="D25" s="283"/>
      <c r="E25" s="12" t="s">
        <v>0</v>
      </c>
      <c r="F25" s="8">
        <v>0</v>
      </c>
      <c r="G25" s="283"/>
      <c r="H25" s="294"/>
    </row>
    <row r="26" spans="1:8" s="2" customFormat="1" ht="20.100000000000001" customHeight="1" x14ac:dyDescent="0.25">
      <c r="A26" s="27" t="s">
        <v>127</v>
      </c>
      <c r="B26" s="28" t="s">
        <v>229</v>
      </c>
      <c r="C26" s="29" t="s">
        <v>128</v>
      </c>
      <c r="D26" s="30" t="s">
        <v>129</v>
      </c>
      <c r="E26" s="286" t="s">
        <v>32</v>
      </c>
      <c r="F26" s="287"/>
      <c r="G26" s="31">
        <v>10</v>
      </c>
      <c r="H26" s="30">
        <v>193200</v>
      </c>
    </row>
    <row r="27" spans="1:8" s="4" customFormat="1" ht="20.100000000000001" customHeight="1" x14ac:dyDescent="0.15">
      <c r="A27" s="282" t="s">
        <v>69</v>
      </c>
      <c r="B27" s="282"/>
      <c r="C27" s="288"/>
      <c r="D27" s="282"/>
      <c r="E27" s="11" t="s">
        <v>1</v>
      </c>
      <c r="F27" s="6">
        <v>1</v>
      </c>
      <c r="G27" s="292">
        <f>SUM(G26)</f>
        <v>10</v>
      </c>
      <c r="H27" s="293">
        <f>SUM(H26:H26)</f>
        <v>193200</v>
      </c>
    </row>
    <row r="28" spans="1:8" s="4" customFormat="1" ht="20.100000000000001" customHeight="1" x14ac:dyDescent="0.15">
      <c r="A28" s="283"/>
      <c r="B28" s="283"/>
      <c r="C28" s="289"/>
      <c r="D28" s="283"/>
      <c r="E28" s="12" t="s">
        <v>0</v>
      </c>
      <c r="F28" s="8">
        <v>0</v>
      </c>
      <c r="G28" s="283"/>
      <c r="H28" s="294"/>
    </row>
    <row r="29" spans="1:8" s="2" customFormat="1" ht="20.100000000000001" customHeight="1" x14ac:dyDescent="0.25">
      <c r="A29" s="27" t="s">
        <v>153</v>
      </c>
      <c r="B29" s="28" t="s">
        <v>230</v>
      </c>
      <c r="C29" s="29" t="s">
        <v>154</v>
      </c>
      <c r="D29" s="30" t="s">
        <v>129</v>
      </c>
      <c r="E29" s="286" t="s">
        <v>32</v>
      </c>
      <c r="F29" s="287"/>
      <c r="G29" s="31">
        <v>11</v>
      </c>
      <c r="H29" s="30">
        <v>81700</v>
      </c>
    </row>
    <row r="30" spans="1:8" s="4" customFormat="1" ht="20.100000000000001" customHeight="1" x14ac:dyDescent="0.15">
      <c r="A30" s="282" t="s">
        <v>70</v>
      </c>
      <c r="B30" s="282"/>
      <c r="C30" s="288"/>
      <c r="D30" s="282"/>
      <c r="E30" s="11" t="s">
        <v>1</v>
      </c>
      <c r="F30" s="6">
        <v>1</v>
      </c>
      <c r="G30" s="292">
        <f>SUM(G29)</f>
        <v>11</v>
      </c>
      <c r="H30" s="293">
        <f>SUM(H29:H29)</f>
        <v>81700</v>
      </c>
    </row>
    <row r="31" spans="1:8" s="4" customFormat="1" ht="20.100000000000001" customHeight="1" x14ac:dyDescent="0.15">
      <c r="A31" s="283"/>
      <c r="B31" s="283"/>
      <c r="C31" s="289"/>
      <c r="D31" s="283"/>
      <c r="E31" s="12" t="s">
        <v>0</v>
      </c>
      <c r="F31" s="8">
        <v>0</v>
      </c>
      <c r="G31" s="283"/>
      <c r="H31" s="294"/>
    </row>
    <row r="32" spans="1:8" s="2" customFormat="1" ht="20.100000000000001" customHeight="1" x14ac:dyDescent="0.25">
      <c r="A32" s="27"/>
      <c r="B32" s="28"/>
      <c r="C32" s="29"/>
      <c r="D32" s="30"/>
      <c r="E32" s="286" t="s">
        <v>32</v>
      </c>
      <c r="F32" s="287"/>
      <c r="G32" s="31"/>
      <c r="H32" s="30"/>
    </row>
    <row r="33" spans="1:8" s="4" customFormat="1" ht="20.100000000000001" customHeight="1" x14ac:dyDescent="0.15">
      <c r="A33" s="282" t="s">
        <v>71</v>
      </c>
      <c r="B33" s="282"/>
      <c r="C33" s="288"/>
      <c r="D33" s="282"/>
      <c r="E33" s="11" t="s">
        <v>1</v>
      </c>
      <c r="F33" s="6">
        <v>0</v>
      </c>
      <c r="G33" s="282"/>
      <c r="H33" s="293">
        <f>SUM(H32:H32)</f>
        <v>0</v>
      </c>
    </row>
    <row r="34" spans="1:8" s="4" customFormat="1" ht="20.100000000000001" customHeight="1" x14ac:dyDescent="0.15">
      <c r="A34" s="283"/>
      <c r="B34" s="283"/>
      <c r="C34" s="289"/>
      <c r="D34" s="283"/>
      <c r="E34" s="12" t="s">
        <v>0</v>
      </c>
      <c r="F34" s="8">
        <v>0</v>
      </c>
      <c r="G34" s="283"/>
      <c r="H34" s="294"/>
    </row>
    <row r="35" spans="1:8" s="2" customFormat="1" ht="20.100000000000001" customHeight="1" x14ac:dyDescent="0.25">
      <c r="A35" s="27"/>
      <c r="B35" s="28"/>
      <c r="C35" s="29"/>
      <c r="D35" s="30"/>
      <c r="E35" s="286" t="s">
        <v>32</v>
      </c>
      <c r="F35" s="287"/>
      <c r="G35" s="31"/>
      <c r="H35" s="30"/>
    </row>
    <row r="36" spans="1:8" s="2" customFormat="1" ht="20.100000000000001" customHeight="1" x14ac:dyDescent="0.25">
      <c r="A36" s="37"/>
      <c r="B36" s="38"/>
      <c r="C36" s="39"/>
      <c r="D36" s="40"/>
      <c r="E36" s="290" t="s">
        <v>32</v>
      </c>
      <c r="F36" s="291"/>
      <c r="G36" s="41"/>
      <c r="H36" s="40"/>
    </row>
    <row r="37" spans="1:8" s="4" customFormat="1" ht="20.100000000000001" customHeight="1" x14ac:dyDescent="0.15">
      <c r="A37" s="282" t="s">
        <v>72</v>
      </c>
      <c r="B37" s="282"/>
      <c r="C37" s="288"/>
      <c r="D37" s="282"/>
      <c r="E37" s="11" t="s">
        <v>1</v>
      </c>
      <c r="F37" s="6">
        <v>0</v>
      </c>
      <c r="G37" s="282"/>
      <c r="H37" s="293">
        <f>SUM(H35:H36)</f>
        <v>0</v>
      </c>
    </row>
    <row r="38" spans="1:8" s="4" customFormat="1" ht="20.100000000000001" customHeight="1" x14ac:dyDescent="0.15">
      <c r="A38" s="283"/>
      <c r="B38" s="283"/>
      <c r="C38" s="289"/>
      <c r="D38" s="283"/>
      <c r="E38" s="12" t="s">
        <v>0</v>
      </c>
      <c r="F38" s="8">
        <v>0</v>
      </c>
      <c r="G38" s="283"/>
      <c r="H38" s="294"/>
    </row>
    <row r="39" spans="1:8" s="2" customFormat="1" ht="20.100000000000001" customHeight="1" x14ac:dyDescent="0.25">
      <c r="A39" s="62" t="s">
        <v>190</v>
      </c>
      <c r="B39" s="28" t="s">
        <v>231</v>
      </c>
      <c r="C39" s="64" t="s">
        <v>176</v>
      </c>
      <c r="D39" s="30" t="s">
        <v>232</v>
      </c>
      <c r="E39" s="286" t="s">
        <v>32</v>
      </c>
      <c r="F39" s="287"/>
      <c r="G39" s="31">
        <v>25</v>
      </c>
      <c r="H39" s="30">
        <v>246200</v>
      </c>
    </row>
    <row r="40" spans="1:8" s="4" customFormat="1" ht="20.100000000000001" customHeight="1" x14ac:dyDescent="0.15">
      <c r="A40" s="282" t="s">
        <v>73</v>
      </c>
      <c r="B40" s="282"/>
      <c r="C40" s="288"/>
      <c r="D40" s="282"/>
      <c r="E40" s="11" t="s">
        <v>1</v>
      </c>
      <c r="F40" s="6">
        <v>1</v>
      </c>
      <c r="G40" s="292">
        <f>SUM(G39:G39)</f>
        <v>25</v>
      </c>
      <c r="H40" s="293">
        <f>SUM(H39:H39)</f>
        <v>246200</v>
      </c>
    </row>
    <row r="41" spans="1:8" s="4" customFormat="1" ht="20.100000000000001" customHeight="1" x14ac:dyDescent="0.15">
      <c r="A41" s="283"/>
      <c r="B41" s="283"/>
      <c r="C41" s="289"/>
      <c r="D41" s="283"/>
      <c r="E41" s="12" t="s">
        <v>0</v>
      </c>
      <c r="F41" s="8">
        <v>0</v>
      </c>
      <c r="G41" s="283"/>
      <c r="H41" s="294"/>
    </row>
    <row r="42" spans="1:8" s="4" customFormat="1" ht="20.100000000000001" customHeight="1" x14ac:dyDescent="0.15">
      <c r="A42" s="299" t="s">
        <v>16</v>
      </c>
      <c r="B42" s="299"/>
      <c r="C42" s="301"/>
      <c r="D42" s="299"/>
      <c r="E42" s="13" t="s">
        <v>1</v>
      </c>
      <c r="F42" s="14">
        <f>SUM(,F6,F9,F12,F15,F18,F21,F24,F27,F30,F33,F37,F40)</f>
        <v>4</v>
      </c>
      <c r="G42" s="297">
        <f>SUM(G6,G9,G12,G15,G18,G21,G24,G27,G30,G33,G37,G40)</f>
        <v>58</v>
      </c>
      <c r="H42" s="295">
        <f>SUM(H6,H9,H12,H15,H18,H21,H24,H27,H30,H33,H37,H40)</f>
        <v>760500</v>
      </c>
    </row>
    <row r="43" spans="1:8" ht="20.100000000000001" customHeight="1" x14ac:dyDescent="0.15">
      <c r="A43" s="300"/>
      <c r="B43" s="300"/>
      <c r="C43" s="302"/>
      <c r="D43" s="300"/>
      <c r="E43" s="15" t="s">
        <v>0</v>
      </c>
      <c r="F43" s="16">
        <f>SUM(,F7,F10,F13,F16,F19,F22,F25,F28,F31,F34,F38,F41)</f>
        <v>0</v>
      </c>
      <c r="G43" s="298"/>
      <c r="H43" s="296"/>
    </row>
  </sheetData>
  <mergeCells count="93">
    <mergeCell ref="A2:H2"/>
    <mergeCell ref="E8:F8"/>
    <mergeCell ref="A9:A10"/>
    <mergeCell ref="B9:B10"/>
    <mergeCell ref="C9:C10"/>
    <mergeCell ref="D9:D10"/>
    <mergeCell ref="G9:G10"/>
    <mergeCell ref="H9:H10"/>
    <mergeCell ref="H6:H7"/>
    <mergeCell ref="E4:F4"/>
    <mergeCell ref="E5:F5"/>
    <mergeCell ref="A6:A7"/>
    <mergeCell ref="B6:B7"/>
    <mergeCell ref="E17:F17"/>
    <mergeCell ref="A18:A19"/>
    <mergeCell ref="B18:B19"/>
    <mergeCell ref="C18:C19"/>
    <mergeCell ref="D18:D19"/>
    <mergeCell ref="H12:H13"/>
    <mergeCell ref="C6:C7"/>
    <mergeCell ref="D6:D7"/>
    <mergeCell ref="G6:G7"/>
    <mergeCell ref="E11:F11"/>
    <mergeCell ref="A12:A13"/>
    <mergeCell ref="B12:B13"/>
    <mergeCell ref="C12:C13"/>
    <mergeCell ref="D12:D13"/>
    <mergeCell ref="G12:G13"/>
    <mergeCell ref="G15:G16"/>
    <mergeCell ref="H15:H16"/>
    <mergeCell ref="E14:F14"/>
    <mergeCell ref="A15:A16"/>
    <mergeCell ref="B15:B16"/>
    <mergeCell ref="C15:C16"/>
    <mergeCell ref="D15:D16"/>
    <mergeCell ref="E23:F23"/>
    <mergeCell ref="A24:A25"/>
    <mergeCell ref="B24:B25"/>
    <mergeCell ref="C24:C25"/>
    <mergeCell ref="D24:D25"/>
    <mergeCell ref="G18:G19"/>
    <mergeCell ref="H18:H19"/>
    <mergeCell ref="E20:F20"/>
    <mergeCell ref="A21:A22"/>
    <mergeCell ref="B21:B22"/>
    <mergeCell ref="C21:C22"/>
    <mergeCell ref="D21:D22"/>
    <mergeCell ref="G21:G22"/>
    <mergeCell ref="H21:H22"/>
    <mergeCell ref="E29:F29"/>
    <mergeCell ref="A30:A31"/>
    <mergeCell ref="B30:B31"/>
    <mergeCell ref="C30:C31"/>
    <mergeCell ref="D30:D31"/>
    <mergeCell ref="G24:G25"/>
    <mergeCell ref="H24:H25"/>
    <mergeCell ref="E26:F26"/>
    <mergeCell ref="A27:A28"/>
    <mergeCell ref="B27:B28"/>
    <mergeCell ref="C27:C28"/>
    <mergeCell ref="D27:D28"/>
    <mergeCell ref="G27:G28"/>
    <mergeCell ref="H27:H28"/>
    <mergeCell ref="E35:F35"/>
    <mergeCell ref="E36:F36"/>
    <mergeCell ref="A37:A38"/>
    <mergeCell ref="B37:B38"/>
    <mergeCell ref="C37:C38"/>
    <mergeCell ref="D37:D38"/>
    <mergeCell ref="G30:G31"/>
    <mergeCell ref="H30:H31"/>
    <mergeCell ref="E32:F32"/>
    <mergeCell ref="A33:A34"/>
    <mergeCell ref="B33:B34"/>
    <mergeCell ref="C33:C34"/>
    <mergeCell ref="D33:D34"/>
    <mergeCell ref="G33:G34"/>
    <mergeCell ref="H33:H34"/>
    <mergeCell ref="H42:H43"/>
    <mergeCell ref="A42:A43"/>
    <mergeCell ref="B42:B43"/>
    <mergeCell ref="C42:C43"/>
    <mergeCell ref="D42:D43"/>
    <mergeCell ref="G42:G43"/>
    <mergeCell ref="G37:G38"/>
    <mergeCell ref="H37:H38"/>
    <mergeCell ref="E39:F39"/>
    <mergeCell ref="A40:A41"/>
    <mergeCell ref="B40:B41"/>
    <mergeCell ref="C40:C41"/>
    <mergeCell ref="D40:D41"/>
    <mergeCell ref="G40:G41"/>
    <mergeCell ref="H40:H41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outlinePr summaryBelow="0" summaryRight="0"/>
    <pageSetUpPr autoPageBreaks="0"/>
  </sheetPr>
  <dimension ref="A1:H93"/>
  <sheetViews>
    <sheetView view="pageBreakPreview" zoomScaleNormal="100" zoomScaleSheetLayoutView="100" workbookViewId="0">
      <pane ySplit="4" topLeftCell="A5" activePane="bottomLeft" state="frozen"/>
      <selection pane="bottomLeft" activeCell="C12" sqref="C12:C1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311" t="s">
        <v>19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74</v>
      </c>
    </row>
    <row r="4" spans="1:8" s="2" customFormat="1" ht="20.100000000000001" customHeight="1" x14ac:dyDescent="0.25">
      <c r="A4" s="26" t="s">
        <v>2</v>
      </c>
      <c r="B4" s="26" t="s">
        <v>7</v>
      </c>
      <c r="C4" s="26" t="s">
        <v>3</v>
      </c>
      <c r="D4" s="26" t="s">
        <v>9</v>
      </c>
      <c r="E4" s="312" t="s">
        <v>4</v>
      </c>
      <c r="F4" s="312"/>
      <c r="G4" s="20" t="s">
        <v>11</v>
      </c>
      <c r="H4" s="26" t="s">
        <v>5</v>
      </c>
    </row>
    <row r="5" spans="1:8" s="2" customFormat="1" ht="20.100000000000001" customHeight="1" x14ac:dyDescent="0.25">
      <c r="A5" s="32"/>
      <c r="B5" s="33"/>
      <c r="C5" s="34"/>
      <c r="D5" s="35"/>
      <c r="E5" s="286"/>
      <c r="F5" s="287"/>
      <c r="G5" s="36"/>
      <c r="H5" s="35"/>
    </row>
    <row r="6" spans="1:8" s="4" customFormat="1" ht="20.100000000000001" customHeight="1" x14ac:dyDescent="0.15">
      <c r="A6" s="317" t="s">
        <v>13</v>
      </c>
      <c r="B6" s="317"/>
      <c r="C6" s="318"/>
      <c r="D6" s="317"/>
      <c r="E6" s="11" t="s">
        <v>1</v>
      </c>
      <c r="F6" s="6">
        <v>0</v>
      </c>
      <c r="G6" s="317"/>
      <c r="H6" s="315">
        <f>SUM(H5:H5)</f>
        <v>0</v>
      </c>
    </row>
    <row r="7" spans="1:8" s="4" customFormat="1" ht="20.100000000000001" customHeight="1" x14ac:dyDescent="0.15">
      <c r="A7" s="317"/>
      <c r="B7" s="317"/>
      <c r="C7" s="318"/>
      <c r="D7" s="317"/>
      <c r="E7" s="12" t="s">
        <v>0</v>
      </c>
      <c r="F7" s="8">
        <v>0</v>
      </c>
      <c r="G7" s="317"/>
      <c r="H7" s="316"/>
    </row>
    <row r="8" spans="1:8" s="2" customFormat="1" ht="20.100000000000001" customHeight="1" x14ac:dyDescent="0.25">
      <c r="A8" s="32"/>
      <c r="B8" s="33"/>
      <c r="C8" s="34"/>
      <c r="D8" s="35"/>
      <c r="E8" s="286"/>
      <c r="F8" s="287"/>
      <c r="G8" s="36"/>
      <c r="H8" s="35"/>
    </row>
    <row r="9" spans="1:8" s="4" customFormat="1" ht="20.100000000000001" customHeight="1" x14ac:dyDescent="0.15">
      <c r="A9" s="317" t="s">
        <v>37</v>
      </c>
      <c r="B9" s="317"/>
      <c r="C9" s="318"/>
      <c r="D9" s="317"/>
      <c r="E9" s="11" t="s">
        <v>1</v>
      </c>
      <c r="F9" s="6">
        <v>0</v>
      </c>
      <c r="G9" s="317"/>
      <c r="H9" s="315">
        <f>SUM(H8:H8)</f>
        <v>0</v>
      </c>
    </row>
    <row r="10" spans="1:8" s="4" customFormat="1" ht="19.899999999999999" customHeight="1" x14ac:dyDescent="0.15">
      <c r="A10" s="317"/>
      <c r="B10" s="317"/>
      <c r="C10" s="318"/>
      <c r="D10" s="317"/>
      <c r="E10" s="12" t="s">
        <v>0</v>
      </c>
      <c r="F10" s="8">
        <v>0</v>
      </c>
      <c r="G10" s="317"/>
      <c r="H10" s="316"/>
    </row>
    <row r="11" spans="1:8" s="4" customFormat="1" ht="20.100000000000001" customHeight="1" x14ac:dyDescent="0.15">
      <c r="A11" s="32"/>
      <c r="B11" s="33"/>
      <c r="C11" s="34"/>
      <c r="D11" s="35"/>
      <c r="E11" s="286"/>
      <c r="F11" s="287"/>
      <c r="G11" s="36"/>
      <c r="H11" s="35"/>
    </row>
    <row r="12" spans="1:8" s="4" customFormat="1" ht="20.100000000000001" customHeight="1" x14ac:dyDescent="0.15">
      <c r="A12" s="317" t="s">
        <v>41</v>
      </c>
      <c r="B12" s="317"/>
      <c r="C12" s="318"/>
      <c r="D12" s="317"/>
      <c r="E12" s="11" t="s">
        <v>42</v>
      </c>
      <c r="F12" s="6">
        <v>0</v>
      </c>
      <c r="G12" s="317"/>
      <c r="H12" s="315">
        <f>SUM(H11:H11)</f>
        <v>0</v>
      </c>
    </row>
    <row r="13" spans="1:8" s="2" customFormat="1" ht="20.100000000000001" customHeight="1" x14ac:dyDescent="0.25">
      <c r="A13" s="317"/>
      <c r="B13" s="317"/>
      <c r="C13" s="318"/>
      <c r="D13" s="317"/>
      <c r="E13" s="12" t="s">
        <v>43</v>
      </c>
      <c r="F13" s="8">
        <v>0</v>
      </c>
      <c r="G13" s="317"/>
      <c r="H13" s="316"/>
    </row>
    <row r="14" spans="1:8" s="2" customFormat="1" ht="20.100000000000001" customHeight="1" x14ac:dyDescent="0.25">
      <c r="A14" s="37"/>
      <c r="B14" s="38"/>
      <c r="C14" s="39"/>
      <c r="D14" s="40"/>
      <c r="E14" s="290"/>
      <c r="F14" s="291"/>
      <c r="G14" s="41"/>
      <c r="H14" s="40"/>
    </row>
    <row r="15" spans="1:8" s="4" customFormat="1" ht="20.100000000000001" customHeight="1" x14ac:dyDescent="0.15">
      <c r="A15" s="282" t="s">
        <v>63</v>
      </c>
      <c r="B15" s="282"/>
      <c r="C15" s="288"/>
      <c r="D15" s="282"/>
      <c r="E15" s="11" t="s">
        <v>42</v>
      </c>
      <c r="F15" s="6">
        <v>0</v>
      </c>
      <c r="G15" s="282"/>
      <c r="H15" s="293">
        <f>SUM(H14)</f>
        <v>0</v>
      </c>
    </row>
    <row r="16" spans="1:8" s="4" customFormat="1" ht="20.100000000000001" customHeight="1" x14ac:dyDescent="0.15">
      <c r="A16" s="283"/>
      <c r="B16" s="283"/>
      <c r="C16" s="289"/>
      <c r="D16" s="283"/>
      <c r="E16" s="12" t="s">
        <v>43</v>
      </c>
      <c r="F16" s="8">
        <v>0</v>
      </c>
      <c r="G16" s="283"/>
      <c r="H16" s="294"/>
    </row>
    <row r="17" spans="1:8" s="2" customFormat="1" ht="20.100000000000001" customHeight="1" x14ac:dyDescent="0.25">
      <c r="A17" s="37"/>
      <c r="B17" s="38"/>
      <c r="C17" s="39"/>
      <c r="D17" s="40"/>
      <c r="E17" s="290"/>
      <c r="F17" s="291"/>
      <c r="G17" s="41"/>
      <c r="H17" s="40"/>
    </row>
    <row r="18" spans="1:8" s="4" customFormat="1" ht="20.100000000000001" customHeight="1" x14ac:dyDescent="0.15">
      <c r="A18" s="282" t="s">
        <v>66</v>
      </c>
      <c r="B18" s="282"/>
      <c r="C18" s="288"/>
      <c r="D18" s="282"/>
      <c r="E18" s="11" t="s">
        <v>1</v>
      </c>
      <c r="F18" s="6">
        <v>0</v>
      </c>
      <c r="G18" s="282"/>
      <c r="H18" s="293">
        <f>SUM(H17:H17)</f>
        <v>0</v>
      </c>
    </row>
    <row r="19" spans="1:8" s="4" customFormat="1" ht="20.100000000000001" customHeight="1" x14ac:dyDescent="0.15">
      <c r="A19" s="283"/>
      <c r="B19" s="283"/>
      <c r="C19" s="289"/>
      <c r="D19" s="283"/>
      <c r="E19" s="12" t="s">
        <v>0</v>
      </c>
      <c r="F19" s="8">
        <v>0</v>
      </c>
      <c r="G19" s="283"/>
      <c r="H19" s="294"/>
    </row>
    <row r="20" spans="1:8" s="2" customFormat="1" ht="20.100000000000001" customHeight="1" x14ac:dyDescent="0.25">
      <c r="A20" s="27"/>
      <c r="B20" s="28"/>
      <c r="C20" s="29"/>
      <c r="D20" s="30"/>
      <c r="E20" s="286" t="s">
        <v>32</v>
      </c>
      <c r="F20" s="287"/>
      <c r="G20" s="31"/>
      <c r="H20" s="30"/>
    </row>
    <row r="21" spans="1:8" s="2" customFormat="1" ht="20.100000000000001" customHeight="1" x14ac:dyDescent="0.25">
      <c r="A21" s="37"/>
      <c r="B21" s="38"/>
      <c r="C21" s="39"/>
      <c r="D21" s="40"/>
      <c r="E21" s="290" t="s">
        <v>32</v>
      </c>
      <c r="F21" s="291"/>
      <c r="G21" s="41"/>
      <c r="H21" s="40"/>
    </row>
    <row r="22" spans="1:8" s="4" customFormat="1" ht="20.100000000000001" customHeight="1" x14ac:dyDescent="0.15">
      <c r="A22" s="282" t="s">
        <v>67</v>
      </c>
      <c r="B22" s="282"/>
      <c r="C22" s="288"/>
      <c r="D22" s="282"/>
      <c r="E22" s="11" t="s">
        <v>1</v>
      </c>
      <c r="F22" s="6">
        <v>0</v>
      </c>
      <c r="G22" s="282"/>
      <c r="H22" s="293">
        <f>SUM(H20:H21)</f>
        <v>0</v>
      </c>
    </row>
    <row r="23" spans="1:8" s="4" customFormat="1" ht="20.100000000000001" customHeight="1" x14ac:dyDescent="0.15">
      <c r="A23" s="283"/>
      <c r="B23" s="283"/>
      <c r="C23" s="289"/>
      <c r="D23" s="283"/>
      <c r="E23" s="12" t="s">
        <v>0</v>
      </c>
      <c r="F23" s="8">
        <v>0</v>
      </c>
      <c r="G23" s="283"/>
      <c r="H23" s="294"/>
    </row>
    <row r="24" spans="1:8" s="2" customFormat="1" ht="20.100000000000001" customHeight="1" x14ac:dyDescent="0.25">
      <c r="A24" s="27" t="s">
        <v>99</v>
      </c>
      <c r="B24" s="28" t="s">
        <v>225</v>
      </c>
      <c r="C24" s="29" t="s">
        <v>100</v>
      </c>
      <c r="D24" s="30" t="s">
        <v>102</v>
      </c>
      <c r="E24" s="286" t="s">
        <v>32</v>
      </c>
      <c r="F24" s="287"/>
      <c r="G24" s="31">
        <v>15</v>
      </c>
      <c r="H24" s="30">
        <v>450000</v>
      </c>
    </row>
    <row r="25" spans="1:8" s="4" customFormat="1" ht="20.100000000000001" customHeight="1" x14ac:dyDescent="0.15">
      <c r="A25" s="282" t="s">
        <v>68</v>
      </c>
      <c r="B25" s="282"/>
      <c r="C25" s="288"/>
      <c r="D25" s="282"/>
      <c r="E25" s="11" t="s">
        <v>1</v>
      </c>
      <c r="F25" s="6">
        <v>1</v>
      </c>
      <c r="G25" s="292">
        <f>SUM(G24)</f>
        <v>15</v>
      </c>
      <c r="H25" s="293">
        <f>SUM(H24:H24)</f>
        <v>450000</v>
      </c>
    </row>
    <row r="26" spans="1:8" s="4" customFormat="1" ht="20.100000000000001" customHeight="1" x14ac:dyDescent="0.15">
      <c r="A26" s="283"/>
      <c r="B26" s="283"/>
      <c r="C26" s="289"/>
      <c r="D26" s="283"/>
      <c r="E26" s="12" t="s">
        <v>0</v>
      </c>
      <c r="F26" s="8">
        <v>0</v>
      </c>
      <c r="G26" s="283"/>
      <c r="H26" s="294"/>
    </row>
    <row r="27" spans="1:8" s="2" customFormat="1" ht="20.100000000000001" customHeight="1" x14ac:dyDescent="0.25">
      <c r="A27" s="27"/>
      <c r="B27" s="28"/>
      <c r="C27" s="29"/>
      <c r="D27" s="30"/>
      <c r="E27" s="286" t="s">
        <v>32</v>
      </c>
      <c r="F27" s="287"/>
      <c r="G27" s="31"/>
      <c r="H27" s="30"/>
    </row>
    <row r="28" spans="1:8" s="2" customFormat="1" ht="20.100000000000001" customHeight="1" x14ac:dyDescent="0.25">
      <c r="A28" s="37"/>
      <c r="B28" s="38"/>
      <c r="C28" s="39"/>
      <c r="D28" s="40"/>
      <c r="E28" s="290" t="s">
        <v>32</v>
      </c>
      <c r="F28" s="291"/>
      <c r="G28" s="41"/>
      <c r="H28" s="40"/>
    </row>
    <row r="29" spans="1:8" s="4" customFormat="1" ht="20.100000000000001" customHeight="1" x14ac:dyDescent="0.15">
      <c r="A29" s="282" t="s">
        <v>69</v>
      </c>
      <c r="B29" s="282"/>
      <c r="C29" s="288"/>
      <c r="D29" s="282"/>
      <c r="E29" s="11" t="s">
        <v>1</v>
      </c>
      <c r="F29" s="6">
        <v>0</v>
      </c>
      <c r="G29" s="282"/>
      <c r="H29" s="293">
        <f>SUM(H27:H28)</f>
        <v>0</v>
      </c>
    </row>
    <row r="30" spans="1:8" s="4" customFormat="1" ht="20.100000000000001" customHeight="1" x14ac:dyDescent="0.15">
      <c r="A30" s="283"/>
      <c r="B30" s="283"/>
      <c r="C30" s="289"/>
      <c r="D30" s="283"/>
      <c r="E30" s="12" t="s">
        <v>0</v>
      </c>
      <c r="F30" s="8">
        <v>0</v>
      </c>
      <c r="G30" s="283"/>
      <c r="H30" s="294"/>
    </row>
    <row r="31" spans="1:8" s="2" customFormat="1" ht="20.100000000000001" customHeight="1" x14ac:dyDescent="0.25">
      <c r="A31" s="27"/>
      <c r="B31" s="28"/>
      <c r="C31" s="29"/>
      <c r="D31" s="30"/>
      <c r="E31" s="286" t="s">
        <v>32</v>
      </c>
      <c r="F31" s="287"/>
      <c r="G31" s="31"/>
      <c r="H31" s="30"/>
    </row>
    <row r="32" spans="1:8" s="2" customFormat="1" ht="20.100000000000001" customHeight="1" x14ac:dyDescent="0.25">
      <c r="A32" s="37"/>
      <c r="B32" s="38"/>
      <c r="C32" s="39"/>
      <c r="D32" s="40"/>
      <c r="E32" s="290" t="s">
        <v>32</v>
      </c>
      <c r="F32" s="291"/>
      <c r="G32" s="41"/>
      <c r="H32" s="40"/>
    </row>
    <row r="33" spans="1:8" s="4" customFormat="1" ht="20.100000000000001" customHeight="1" x14ac:dyDescent="0.15">
      <c r="A33" s="282" t="s">
        <v>70</v>
      </c>
      <c r="B33" s="282"/>
      <c r="C33" s="288"/>
      <c r="D33" s="282"/>
      <c r="E33" s="11" t="s">
        <v>1</v>
      </c>
      <c r="F33" s="6">
        <v>0</v>
      </c>
      <c r="G33" s="282"/>
      <c r="H33" s="293">
        <f>SUM(H31:H32)</f>
        <v>0</v>
      </c>
    </row>
    <row r="34" spans="1:8" s="4" customFormat="1" ht="20.100000000000001" customHeight="1" x14ac:dyDescent="0.15">
      <c r="A34" s="283"/>
      <c r="B34" s="283"/>
      <c r="C34" s="289"/>
      <c r="D34" s="283"/>
      <c r="E34" s="12" t="s">
        <v>0</v>
      </c>
      <c r="F34" s="8">
        <v>0</v>
      </c>
      <c r="G34" s="283"/>
      <c r="H34" s="294"/>
    </row>
    <row r="35" spans="1:8" s="2" customFormat="1" ht="20.100000000000001" customHeight="1" x14ac:dyDescent="0.25">
      <c r="A35" s="27" t="s">
        <v>155</v>
      </c>
      <c r="B35" s="28" t="s">
        <v>225</v>
      </c>
      <c r="C35" s="29" t="s">
        <v>156</v>
      </c>
      <c r="D35" s="30" t="s">
        <v>102</v>
      </c>
      <c r="E35" s="286" t="s">
        <v>32</v>
      </c>
      <c r="F35" s="287"/>
      <c r="G35" s="31">
        <v>15</v>
      </c>
      <c r="H35" s="30">
        <v>404500</v>
      </c>
    </row>
    <row r="36" spans="1:8" s="4" customFormat="1" ht="20.100000000000001" customHeight="1" x14ac:dyDescent="0.15">
      <c r="A36" s="282" t="s">
        <v>71</v>
      </c>
      <c r="B36" s="282"/>
      <c r="C36" s="288"/>
      <c r="D36" s="282"/>
      <c r="E36" s="11" t="s">
        <v>1</v>
      </c>
      <c r="F36" s="6">
        <v>1</v>
      </c>
      <c r="G36" s="292">
        <f>SUM(G35)</f>
        <v>15</v>
      </c>
      <c r="H36" s="293">
        <f>SUM(H35:H35)</f>
        <v>404500</v>
      </c>
    </row>
    <row r="37" spans="1:8" s="4" customFormat="1" ht="20.100000000000001" customHeight="1" x14ac:dyDescent="0.15">
      <c r="A37" s="283"/>
      <c r="B37" s="283"/>
      <c r="C37" s="289"/>
      <c r="D37" s="283"/>
      <c r="E37" s="12" t="s">
        <v>0</v>
      </c>
      <c r="F37" s="8">
        <v>0</v>
      </c>
      <c r="G37" s="283"/>
      <c r="H37" s="294"/>
    </row>
    <row r="38" spans="1:8" s="2" customFormat="1" ht="20.100000000000001" customHeight="1" x14ac:dyDescent="0.25">
      <c r="A38" s="27"/>
      <c r="B38" s="28"/>
      <c r="C38" s="29"/>
      <c r="D38" s="30"/>
      <c r="E38" s="286" t="s">
        <v>32</v>
      </c>
      <c r="F38" s="287"/>
      <c r="G38" s="31"/>
      <c r="H38" s="30"/>
    </row>
    <row r="39" spans="1:8" s="2" customFormat="1" ht="20.100000000000001" customHeight="1" x14ac:dyDescent="0.25">
      <c r="A39" s="37"/>
      <c r="B39" s="38"/>
      <c r="C39" s="39"/>
      <c r="D39" s="40"/>
      <c r="E39" s="290" t="s">
        <v>32</v>
      </c>
      <c r="F39" s="291"/>
      <c r="G39" s="41"/>
      <c r="H39" s="40"/>
    </row>
    <row r="40" spans="1:8" s="4" customFormat="1" ht="20.100000000000001" customHeight="1" x14ac:dyDescent="0.15">
      <c r="A40" s="282" t="s">
        <v>72</v>
      </c>
      <c r="B40" s="282"/>
      <c r="C40" s="288"/>
      <c r="D40" s="282"/>
      <c r="E40" s="11" t="s">
        <v>1</v>
      </c>
      <c r="F40" s="6">
        <v>0</v>
      </c>
      <c r="G40" s="282"/>
      <c r="H40" s="293">
        <f>SUM(H38:H39)</f>
        <v>0</v>
      </c>
    </row>
    <row r="41" spans="1:8" s="4" customFormat="1" ht="20.100000000000001" customHeight="1" x14ac:dyDescent="0.15">
      <c r="A41" s="283"/>
      <c r="B41" s="283"/>
      <c r="C41" s="289"/>
      <c r="D41" s="283"/>
      <c r="E41" s="12" t="s">
        <v>0</v>
      </c>
      <c r="F41" s="8">
        <v>0</v>
      </c>
      <c r="G41" s="283"/>
      <c r="H41" s="294"/>
    </row>
    <row r="42" spans="1:8" s="2" customFormat="1" ht="20.100000000000001" customHeight="1" x14ac:dyDescent="0.25">
      <c r="A42" s="55" t="s">
        <v>190</v>
      </c>
      <c r="B42" s="69" t="s">
        <v>226</v>
      </c>
      <c r="C42" s="63" t="s">
        <v>196</v>
      </c>
      <c r="D42" s="30" t="s">
        <v>102</v>
      </c>
      <c r="E42" s="286" t="s">
        <v>32</v>
      </c>
      <c r="F42" s="287"/>
      <c r="G42" s="31">
        <v>14</v>
      </c>
      <c r="H42" s="80">
        <v>414000</v>
      </c>
    </row>
    <row r="43" spans="1:8" s="2" customFormat="1" ht="20.100000000000001" customHeight="1" x14ac:dyDescent="0.25">
      <c r="A43" s="68" t="s">
        <v>191</v>
      </c>
      <c r="B43" s="79" t="s">
        <v>227</v>
      </c>
      <c r="C43" s="64" t="s">
        <v>185</v>
      </c>
      <c r="D43" s="30" t="s">
        <v>102</v>
      </c>
      <c r="E43" s="290" t="s">
        <v>32</v>
      </c>
      <c r="F43" s="291"/>
      <c r="G43" s="41">
        <v>3</v>
      </c>
      <c r="H43" s="65">
        <v>90000</v>
      </c>
    </row>
    <row r="44" spans="1:8" s="4" customFormat="1" ht="20.100000000000001" customHeight="1" x14ac:dyDescent="0.15">
      <c r="A44" s="282" t="s">
        <v>73</v>
      </c>
      <c r="B44" s="282"/>
      <c r="C44" s="288"/>
      <c r="D44" s="282"/>
      <c r="E44" s="11" t="s">
        <v>1</v>
      </c>
      <c r="F44" s="6">
        <v>2</v>
      </c>
      <c r="G44" s="292">
        <f>SUM(G42:G43)</f>
        <v>17</v>
      </c>
      <c r="H44" s="293">
        <f>SUM(H42:H43)</f>
        <v>504000</v>
      </c>
    </row>
    <row r="45" spans="1:8" s="4" customFormat="1" ht="20.100000000000001" customHeight="1" x14ac:dyDescent="0.15">
      <c r="A45" s="283"/>
      <c r="B45" s="283"/>
      <c r="C45" s="289"/>
      <c r="D45" s="283"/>
      <c r="E45" s="12" t="s">
        <v>0</v>
      </c>
      <c r="F45" s="8">
        <v>0</v>
      </c>
      <c r="G45" s="283"/>
      <c r="H45" s="294"/>
    </row>
    <row r="46" spans="1:8" s="4" customFormat="1" ht="20.100000000000001" customHeight="1" x14ac:dyDescent="0.15">
      <c r="A46" s="299" t="s">
        <v>16</v>
      </c>
      <c r="B46" s="299"/>
      <c r="C46" s="301"/>
      <c r="D46" s="299"/>
      <c r="E46" s="13" t="s">
        <v>1</v>
      </c>
      <c r="F46" s="14">
        <f>SUM(,F6,F9,F12,F15,F18,F22,F25,F29,F33,F36,F40,F44)</f>
        <v>4</v>
      </c>
      <c r="G46" s="297">
        <f>SUM(G6,G9,G12,G15,G18,G22,G25,G29,G33,G36,G40,G44)</f>
        <v>47</v>
      </c>
      <c r="H46" s="295">
        <f>SUM(H6,H9,H12,H15,H18,H22,H25,H29,H33,H36,H40,H44)</f>
        <v>1358500</v>
      </c>
    </row>
    <row r="47" spans="1:8" ht="20.100000000000001" customHeight="1" x14ac:dyDescent="0.15">
      <c r="A47" s="300"/>
      <c r="B47" s="300"/>
      <c r="C47" s="302"/>
      <c r="D47" s="300"/>
      <c r="E47" s="15" t="s">
        <v>0</v>
      </c>
      <c r="F47" s="16">
        <f>SUM(,F7,F10,F13,F16,F19,F23,F26,F30,F34,F37,F41,F45)</f>
        <v>0</v>
      </c>
      <c r="G47" s="298"/>
      <c r="H47" s="296"/>
    </row>
    <row r="48" spans="1:8" s="2" customFormat="1" ht="20.100000000000001" customHeight="1" x14ac:dyDescent="0.25">
      <c r="A48" s="3"/>
      <c r="B48" s="3"/>
      <c r="C48" s="5"/>
      <c r="D48" s="5"/>
      <c r="E48" s="3"/>
      <c r="F48" s="3"/>
      <c r="G48" s="3"/>
      <c r="H48" s="3"/>
    </row>
    <row r="49" spans="1:8" s="4" customFormat="1" ht="20.100000000000001" customHeight="1" x14ac:dyDescent="0.15">
      <c r="A49" s="3"/>
      <c r="B49" s="3"/>
      <c r="C49" s="5"/>
      <c r="D49" s="5"/>
      <c r="E49" s="3"/>
      <c r="F49" s="3"/>
      <c r="G49" s="3"/>
      <c r="H49" s="3"/>
    </row>
    <row r="50" spans="1:8" s="4" customFormat="1" ht="20.100000000000001" customHeight="1" x14ac:dyDescent="0.15">
      <c r="A50" s="3"/>
      <c r="B50" s="3"/>
      <c r="C50" s="5"/>
      <c r="D50" s="5"/>
      <c r="E50" s="3"/>
      <c r="F50" s="3"/>
      <c r="G50" s="3"/>
      <c r="H50" s="3"/>
    </row>
    <row r="51" spans="1:8" s="2" customFormat="1" ht="20.100000000000001" customHeight="1" x14ac:dyDescent="0.25">
      <c r="A51" s="3"/>
      <c r="B51" s="3"/>
      <c r="C51" s="5"/>
      <c r="D51" s="5"/>
      <c r="E51" s="3"/>
      <c r="F51" s="3"/>
      <c r="G51" s="3"/>
      <c r="H51" s="3"/>
    </row>
    <row r="52" spans="1:8" s="4" customFormat="1" ht="20.100000000000001" customHeight="1" x14ac:dyDescent="0.15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 x14ac:dyDescent="0.15">
      <c r="A53" s="3"/>
      <c r="B53" s="3"/>
      <c r="C53" s="5"/>
      <c r="D53" s="5"/>
      <c r="E53" s="3"/>
      <c r="F53" s="3"/>
      <c r="G53" s="3"/>
      <c r="H53" s="3"/>
    </row>
    <row r="54" spans="1:8" s="2" customFormat="1" ht="20.100000000000001" customHeight="1" x14ac:dyDescent="0.25">
      <c r="A54" s="3"/>
      <c r="B54" s="3"/>
      <c r="C54" s="5"/>
      <c r="D54" s="5"/>
      <c r="E54" s="3"/>
      <c r="F54" s="3"/>
      <c r="G54" s="3"/>
      <c r="H54" s="3"/>
    </row>
    <row r="55" spans="1:8" s="4" customFormat="1" ht="20.100000000000001" customHeight="1" x14ac:dyDescent="0.15">
      <c r="A55" s="3"/>
      <c r="B55" s="3"/>
      <c r="C55" s="5"/>
      <c r="D55" s="5"/>
      <c r="E55" s="3"/>
      <c r="F55" s="3"/>
      <c r="G55" s="3"/>
      <c r="H55" s="3"/>
    </row>
    <row r="56" spans="1:8" s="4" customFormat="1" ht="20.100000000000001" customHeight="1" x14ac:dyDescent="0.15">
      <c r="A56" s="3"/>
      <c r="B56" s="3"/>
      <c r="C56" s="5"/>
      <c r="D56" s="5"/>
      <c r="E56" s="3"/>
      <c r="F56" s="3"/>
      <c r="G56" s="3"/>
      <c r="H56" s="3"/>
    </row>
    <row r="57" spans="1:8" s="2" customFormat="1" ht="20.100000000000001" customHeight="1" x14ac:dyDescent="0.25">
      <c r="A57" s="3"/>
      <c r="B57" s="3"/>
      <c r="C57" s="5"/>
      <c r="D57" s="5"/>
      <c r="E57" s="3"/>
      <c r="F57" s="3"/>
      <c r="G57" s="3"/>
      <c r="H57" s="3"/>
    </row>
    <row r="58" spans="1:8" s="4" customFormat="1" ht="20.100000000000001" customHeight="1" x14ac:dyDescent="0.15">
      <c r="A58" s="3"/>
      <c r="B58" s="3"/>
      <c r="C58" s="5"/>
      <c r="D58" s="5"/>
      <c r="E58" s="3"/>
      <c r="F58" s="3"/>
      <c r="G58" s="3"/>
      <c r="H58" s="3"/>
    </row>
    <row r="59" spans="1:8" s="4" customFormat="1" ht="20.100000000000001" customHeight="1" x14ac:dyDescent="0.15">
      <c r="A59" s="3"/>
      <c r="B59" s="3"/>
      <c r="C59" s="5"/>
      <c r="D59" s="5"/>
      <c r="E59" s="3"/>
      <c r="F59" s="3"/>
      <c r="G59" s="3"/>
      <c r="H59" s="3"/>
    </row>
    <row r="60" spans="1:8" s="2" customFormat="1" ht="20.100000000000001" customHeight="1" x14ac:dyDescent="0.25">
      <c r="A60" s="3"/>
      <c r="B60" s="3"/>
      <c r="C60" s="5"/>
      <c r="D60" s="5"/>
      <c r="E60" s="3"/>
      <c r="F60" s="3"/>
      <c r="G60" s="3"/>
      <c r="H60" s="3"/>
    </row>
    <row r="61" spans="1:8" s="4" customFormat="1" ht="20.100000000000001" customHeight="1" x14ac:dyDescent="0.15">
      <c r="A61" s="3"/>
      <c r="B61" s="3"/>
      <c r="C61" s="5"/>
      <c r="D61" s="5"/>
      <c r="E61" s="3"/>
      <c r="F61" s="3"/>
      <c r="G61" s="3"/>
      <c r="H61" s="3"/>
    </row>
    <row r="62" spans="1:8" s="4" customFormat="1" ht="20.100000000000001" customHeight="1" x14ac:dyDescent="0.15">
      <c r="A62" s="3"/>
      <c r="B62" s="3"/>
      <c r="C62" s="5"/>
      <c r="D62" s="5"/>
      <c r="E62" s="3"/>
      <c r="F62" s="3"/>
      <c r="G62" s="3"/>
      <c r="H62" s="3"/>
    </row>
    <row r="63" spans="1:8" s="2" customFormat="1" ht="20.100000000000001" customHeight="1" x14ac:dyDescent="0.25">
      <c r="A63" s="3"/>
      <c r="B63" s="3"/>
      <c r="C63" s="5"/>
      <c r="D63" s="5"/>
      <c r="E63" s="3"/>
      <c r="F63" s="3"/>
      <c r="G63" s="3"/>
      <c r="H63" s="3"/>
    </row>
    <row r="64" spans="1:8" s="4" customFormat="1" ht="20.100000000000001" customHeight="1" x14ac:dyDescent="0.15">
      <c r="A64" s="3"/>
      <c r="B64" s="3"/>
      <c r="C64" s="5"/>
      <c r="D64" s="5"/>
      <c r="E64" s="3"/>
      <c r="F64" s="3"/>
      <c r="G64" s="3"/>
      <c r="H64" s="3"/>
    </row>
    <row r="65" spans="1:8" s="4" customFormat="1" ht="20.100000000000001" customHeight="1" x14ac:dyDescent="0.15">
      <c r="A65" s="3"/>
      <c r="B65" s="3"/>
      <c r="C65" s="5"/>
      <c r="D65" s="5"/>
      <c r="E65" s="3"/>
      <c r="F65" s="3"/>
      <c r="G65" s="3"/>
      <c r="H65" s="3"/>
    </row>
    <row r="66" spans="1:8" s="2" customFormat="1" ht="20.100000000000001" customHeight="1" x14ac:dyDescent="0.25">
      <c r="A66" s="3"/>
      <c r="B66" s="3"/>
      <c r="C66" s="5"/>
      <c r="D66" s="5"/>
      <c r="E66" s="3"/>
      <c r="F66" s="3"/>
      <c r="G66" s="3"/>
      <c r="H66" s="3"/>
    </row>
    <row r="67" spans="1:8" s="4" customFormat="1" ht="20.100000000000001" customHeight="1" x14ac:dyDescent="0.15">
      <c r="A67" s="3"/>
      <c r="B67" s="3"/>
      <c r="C67" s="5"/>
      <c r="D67" s="5"/>
      <c r="E67" s="3"/>
      <c r="F67" s="3"/>
      <c r="G67" s="3"/>
      <c r="H67" s="3"/>
    </row>
    <row r="68" spans="1:8" s="4" customFormat="1" ht="20.100000000000001" customHeight="1" x14ac:dyDescent="0.15">
      <c r="A68" s="3"/>
      <c r="B68" s="3"/>
      <c r="C68" s="5"/>
      <c r="D68" s="5"/>
      <c r="E68" s="3"/>
      <c r="F68" s="3"/>
      <c r="G68" s="3"/>
      <c r="H68" s="3"/>
    </row>
    <row r="69" spans="1:8" s="2" customFormat="1" ht="20.100000000000001" customHeight="1" x14ac:dyDescent="0.25">
      <c r="A69" s="3"/>
      <c r="B69" s="3"/>
      <c r="C69" s="5"/>
      <c r="D69" s="5"/>
      <c r="E69" s="3"/>
      <c r="F69" s="3"/>
      <c r="G69" s="3"/>
      <c r="H69" s="3"/>
    </row>
    <row r="70" spans="1:8" s="4" customFormat="1" ht="20.100000000000001" customHeight="1" x14ac:dyDescent="0.15">
      <c r="A70" s="3"/>
      <c r="B70" s="3"/>
      <c r="C70" s="5"/>
      <c r="D70" s="5"/>
      <c r="E70" s="3"/>
      <c r="F70" s="3"/>
      <c r="G70" s="3"/>
      <c r="H70" s="3"/>
    </row>
    <row r="71" spans="1:8" s="4" customFormat="1" ht="20.100000000000001" customHeight="1" x14ac:dyDescent="0.15">
      <c r="A71" s="3"/>
      <c r="B71" s="3"/>
      <c r="C71" s="5"/>
      <c r="D71" s="5"/>
      <c r="E71" s="3"/>
      <c r="F71" s="3"/>
      <c r="G71" s="3"/>
      <c r="H71" s="3"/>
    </row>
    <row r="72" spans="1:8" s="2" customFormat="1" ht="20.100000000000001" customHeight="1" x14ac:dyDescent="0.25">
      <c r="A72" s="3"/>
      <c r="B72" s="3"/>
      <c r="C72" s="5"/>
      <c r="D72" s="5"/>
      <c r="E72" s="3"/>
      <c r="F72" s="3"/>
      <c r="G72" s="3"/>
      <c r="H72" s="3"/>
    </row>
    <row r="73" spans="1:8" s="4" customFormat="1" ht="20.100000000000001" customHeight="1" x14ac:dyDescent="0.15">
      <c r="A73" s="3"/>
      <c r="B73" s="3"/>
      <c r="C73" s="5"/>
      <c r="D73" s="5"/>
      <c r="E73" s="3"/>
      <c r="F73" s="3"/>
      <c r="G73" s="3"/>
      <c r="H73" s="3"/>
    </row>
    <row r="74" spans="1:8" s="4" customFormat="1" ht="20.100000000000001" customHeight="1" x14ac:dyDescent="0.15">
      <c r="A74" s="3"/>
      <c r="B74" s="3"/>
      <c r="C74" s="5"/>
      <c r="D74" s="5"/>
      <c r="E74" s="3"/>
      <c r="F74" s="3"/>
      <c r="G74" s="3"/>
      <c r="H74" s="3"/>
    </row>
    <row r="75" spans="1:8" s="2" customFormat="1" ht="20.100000000000001" customHeight="1" x14ac:dyDescent="0.25">
      <c r="A75" s="3"/>
      <c r="B75" s="3"/>
      <c r="C75" s="5"/>
      <c r="D75" s="5"/>
      <c r="E75" s="3"/>
      <c r="F75" s="3"/>
      <c r="G75" s="3"/>
      <c r="H75" s="3"/>
    </row>
    <row r="76" spans="1:8" s="4" customFormat="1" ht="20.100000000000001" customHeight="1" x14ac:dyDescent="0.15">
      <c r="A76" s="3"/>
      <c r="B76" s="3"/>
      <c r="C76" s="5"/>
      <c r="D76" s="5"/>
      <c r="E76" s="3"/>
      <c r="F76" s="3"/>
      <c r="G76" s="3"/>
      <c r="H76" s="3"/>
    </row>
    <row r="77" spans="1:8" s="4" customFormat="1" ht="20.100000000000001" customHeight="1" x14ac:dyDescent="0.15">
      <c r="A77" s="3"/>
      <c r="B77" s="3"/>
      <c r="C77" s="5"/>
      <c r="D77" s="5"/>
      <c r="E77" s="3"/>
      <c r="F77" s="3"/>
      <c r="G77" s="3"/>
      <c r="H77" s="3"/>
    </row>
    <row r="78" spans="1:8" s="4" customFormat="1" ht="20.100000000000001" customHeight="1" x14ac:dyDescent="0.15">
      <c r="A78" s="3"/>
      <c r="B78" s="3"/>
      <c r="C78" s="5"/>
      <c r="D78" s="5"/>
      <c r="E78" s="3"/>
      <c r="F78" s="3"/>
      <c r="G78" s="3"/>
      <c r="H78" s="3"/>
    </row>
    <row r="79" spans="1:8" ht="20.100000000000001" customHeight="1" x14ac:dyDescent="0.15"/>
    <row r="80" spans="1:8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</sheetData>
  <mergeCells count="97">
    <mergeCell ref="H15:H16"/>
    <mergeCell ref="A15:A16"/>
    <mergeCell ref="B15:B16"/>
    <mergeCell ref="C15:C16"/>
    <mergeCell ref="D15:D16"/>
    <mergeCell ref="G15:G16"/>
    <mergeCell ref="E14:F14"/>
    <mergeCell ref="E8:F8"/>
    <mergeCell ref="A9:A10"/>
    <mergeCell ref="B9:B10"/>
    <mergeCell ref="C9:C10"/>
    <mergeCell ref="D9:D10"/>
    <mergeCell ref="G9:G10"/>
    <mergeCell ref="H9:H10"/>
    <mergeCell ref="E11:F11"/>
    <mergeCell ref="A12:A13"/>
    <mergeCell ref="B12:B13"/>
    <mergeCell ref="C12:C13"/>
    <mergeCell ref="D12:D13"/>
    <mergeCell ref="G12:G13"/>
    <mergeCell ref="H12:H13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17:F17"/>
    <mergeCell ref="A18:A19"/>
    <mergeCell ref="B18:B19"/>
    <mergeCell ref="C18:C19"/>
    <mergeCell ref="D18:D19"/>
    <mergeCell ref="G18:G19"/>
    <mergeCell ref="H18:H19"/>
    <mergeCell ref="E20:F20"/>
    <mergeCell ref="E21:F21"/>
    <mergeCell ref="A22:A23"/>
    <mergeCell ref="B22:B23"/>
    <mergeCell ref="C22:C23"/>
    <mergeCell ref="D22:D23"/>
    <mergeCell ref="G22:G23"/>
    <mergeCell ref="H22:H23"/>
    <mergeCell ref="E24:F24"/>
    <mergeCell ref="A25:A26"/>
    <mergeCell ref="B25:B26"/>
    <mergeCell ref="C25:C26"/>
    <mergeCell ref="D25:D26"/>
    <mergeCell ref="G25:G26"/>
    <mergeCell ref="H25:H26"/>
    <mergeCell ref="E27:F27"/>
    <mergeCell ref="E28:F28"/>
    <mergeCell ref="A29:A30"/>
    <mergeCell ref="B29:B30"/>
    <mergeCell ref="C29:C30"/>
    <mergeCell ref="D29:D30"/>
    <mergeCell ref="G29:G30"/>
    <mergeCell ref="H29:H30"/>
    <mergeCell ref="E31:F31"/>
    <mergeCell ref="E32:F32"/>
    <mergeCell ref="A33:A34"/>
    <mergeCell ref="B33:B34"/>
    <mergeCell ref="C33:C34"/>
    <mergeCell ref="D33:D34"/>
    <mergeCell ref="G33:G34"/>
    <mergeCell ref="H33:H34"/>
    <mergeCell ref="E35:F35"/>
    <mergeCell ref="A36:A37"/>
    <mergeCell ref="B36:B37"/>
    <mergeCell ref="C36:C37"/>
    <mergeCell ref="D36:D37"/>
    <mergeCell ref="G36:G37"/>
    <mergeCell ref="H36:H37"/>
    <mergeCell ref="E38:F38"/>
    <mergeCell ref="E39:F39"/>
    <mergeCell ref="A40:A41"/>
    <mergeCell ref="B40:B41"/>
    <mergeCell ref="C40:C41"/>
    <mergeCell ref="D40:D41"/>
    <mergeCell ref="G40:G41"/>
    <mergeCell ref="H40:H41"/>
    <mergeCell ref="E42:F42"/>
    <mergeCell ref="E43:F43"/>
    <mergeCell ref="A44:A45"/>
    <mergeCell ref="B44:B45"/>
    <mergeCell ref="C44:C45"/>
    <mergeCell ref="D44:D45"/>
    <mergeCell ref="G44:G45"/>
    <mergeCell ref="H44:H45"/>
    <mergeCell ref="H46:H47"/>
    <mergeCell ref="A46:A47"/>
    <mergeCell ref="B46:B47"/>
    <mergeCell ref="C46:C47"/>
    <mergeCell ref="D46:D47"/>
    <mergeCell ref="G46:G47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49"/>
  <sheetViews>
    <sheetView view="pageBreakPreview" zoomScaleNormal="100" zoomScaleSheetLayoutView="100" workbookViewId="0">
      <pane ySplit="4" topLeftCell="A29" activePane="bottomLeft" state="frozen"/>
      <selection pane="bottomLeft" activeCell="C51" sqref="C51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311" t="s">
        <v>17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74</v>
      </c>
    </row>
    <row r="4" spans="1:8" s="2" customFormat="1" ht="20.100000000000001" customHeight="1" x14ac:dyDescent="0.25">
      <c r="A4" s="26" t="s">
        <v>2</v>
      </c>
      <c r="B4" s="26" t="s">
        <v>7</v>
      </c>
      <c r="C4" s="26" t="s">
        <v>3</v>
      </c>
      <c r="D4" s="26" t="s">
        <v>9</v>
      </c>
      <c r="E4" s="312" t="s">
        <v>4</v>
      </c>
      <c r="F4" s="312"/>
      <c r="G4" s="20" t="s">
        <v>11</v>
      </c>
      <c r="H4" s="26" t="s">
        <v>5</v>
      </c>
    </row>
    <row r="5" spans="1:8" s="2" customFormat="1" ht="20.100000000000001" customHeight="1" x14ac:dyDescent="0.25">
      <c r="A5" s="32"/>
      <c r="B5" s="33"/>
      <c r="C5" s="34"/>
      <c r="D5" s="35"/>
      <c r="E5" s="286"/>
      <c r="F5" s="287"/>
      <c r="G5" s="36"/>
      <c r="H5" s="35"/>
    </row>
    <row r="6" spans="1:8" s="4" customFormat="1" ht="20.100000000000001" customHeight="1" x14ac:dyDescent="0.15">
      <c r="A6" s="317" t="s">
        <v>13</v>
      </c>
      <c r="B6" s="317"/>
      <c r="C6" s="318"/>
      <c r="D6" s="317"/>
      <c r="E6" s="11" t="s">
        <v>1</v>
      </c>
      <c r="F6" s="6">
        <v>0</v>
      </c>
      <c r="G6" s="317"/>
      <c r="H6" s="315">
        <f>SUM(H5)</f>
        <v>0</v>
      </c>
    </row>
    <row r="7" spans="1:8" s="4" customFormat="1" ht="20.100000000000001" customHeight="1" x14ac:dyDescent="0.15">
      <c r="A7" s="317"/>
      <c r="B7" s="317"/>
      <c r="C7" s="318"/>
      <c r="D7" s="317"/>
      <c r="E7" s="12" t="s">
        <v>0</v>
      </c>
      <c r="F7" s="8">
        <v>0</v>
      </c>
      <c r="G7" s="317"/>
      <c r="H7" s="316"/>
    </row>
    <row r="8" spans="1:8" s="2" customFormat="1" ht="20.100000000000001" customHeight="1" x14ac:dyDescent="0.25">
      <c r="A8" s="32"/>
      <c r="B8" s="33"/>
      <c r="C8" s="34"/>
      <c r="D8" s="35"/>
      <c r="E8" s="286"/>
      <c r="F8" s="287"/>
      <c r="G8" s="36"/>
      <c r="H8" s="35"/>
    </row>
    <row r="9" spans="1:8" s="4" customFormat="1" ht="20.100000000000001" customHeight="1" x14ac:dyDescent="0.15">
      <c r="A9" s="317" t="s">
        <v>37</v>
      </c>
      <c r="B9" s="317"/>
      <c r="C9" s="318"/>
      <c r="D9" s="317"/>
      <c r="E9" s="11" t="s">
        <v>1</v>
      </c>
      <c r="F9" s="6">
        <v>0</v>
      </c>
      <c r="G9" s="317"/>
      <c r="H9" s="315">
        <f>SUM(H8)</f>
        <v>0</v>
      </c>
    </row>
    <row r="10" spans="1:8" s="4" customFormat="1" ht="19.899999999999999" customHeight="1" x14ac:dyDescent="0.15">
      <c r="A10" s="317"/>
      <c r="B10" s="317"/>
      <c r="C10" s="318"/>
      <c r="D10" s="317"/>
      <c r="E10" s="12" t="s">
        <v>0</v>
      </c>
      <c r="F10" s="8">
        <v>0</v>
      </c>
      <c r="G10" s="317"/>
      <c r="H10" s="316"/>
    </row>
    <row r="11" spans="1:8" s="4" customFormat="1" ht="20.100000000000001" customHeight="1" x14ac:dyDescent="0.15">
      <c r="A11" s="32" t="s">
        <v>46</v>
      </c>
      <c r="B11" s="33" t="s">
        <v>219</v>
      </c>
      <c r="C11" s="34" t="s">
        <v>47</v>
      </c>
      <c r="D11" s="35" t="s">
        <v>223</v>
      </c>
      <c r="E11" s="286" t="s">
        <v>114</v>
      </c>
      <c r="F11" s="287"/>
      <c r="G11" s="36">
        <v>9</v>
      </c>
      <c r="H11" s="35">
        <v>11500</v>
      </c>
    </row>
    <row r="12" spans="1:8" s="4" customFormat="1" ht="20.100000000000001" customHeight="1" x14ac:dyDescent="0.15">
      <c r="A12" s="317" t="s">
        <v>41</v>
      </c>
      <c r="B12" s="317"/>
      <c r="C12" s="318"/>
      <c r="D12" s="317"/>
      <c r="E12" s="11" t="s">
        <v>42</v>
      </c>
      <c r="F12" s="6">
        <v>1</v>
      </c>
      <c r="G12" s="319">
        <f>SUM(G11)</f>
        <v>9</v>
      </c>
      <c r="H12" s="315">
        <f>SUM(H11:H11)</f>
        <v>11500</v>
      </c>
    </row>
    <row r="13" spans="1:8" s="2" customFormat="1" ht="20.100000000000001" customHeight="1" x14ac:dyDescent="0.25">
      <c r="A13" s="317"/>
      <c r="B13" s="317"/>
      <c r="C13" s="318"/>
      <c r="D13" s="317"/>
      <c r="E13" s="12" t="s">
        <v>43</v>
      </c>
      <c r="F13" s="8">
        <v>0</v>
      </c>
      <c r="G13" s="317"/>
      <c r="H13" s="316"/>
    </row>
    <row r="14" spans="1:8" s="2" customFormat="1" ht="20.100000000000001" customHeight="1" x14ac:dyDescent="0.25">
      <c r="A14" s="37"/>
      <c r="B14" s="38"/>
      <c r="C14" s="39"/>
      <c r="D14" s="40"/>
      <c r="E14" s="290"/>
      <c r="F14" s="291"/>
      <c r="G14" s="41"/>
      <c r="H14" s="40"/>
    </row>
    <row r="15" spans="1:8" s="4" customFormat="1" ht="20.100000000000001" customHeight="1" x14ac:dyDescent="0.15">
      <c r="A15" s="282" t="s">
        <v>63</v>
      </c>
      <c r="B15" s="282"/>
      <c r="C15" s="288"/>
      <c r="D15" s="282"/>
      <c r="E15" s="11" t="s">
        <v>42</v>
      </c>
      <c r="F15" s="6">
        <v>0</v>
      </c>
      <c r="G15" s="282"/>
      <c r="H15" s="293">
        <f>SUM(H14)</f>
        <v>0</v>
      </c>
    </row>
    <row r="16" spans="1:8" s="4" customFormat="1" ht="20.100000000000001" customHeight="1" x14ac:dyDescent="0.15">
      <c r="A16" s="323"/>
      <c r="B16" s="323"/>
      <c r="C16" s="324"/>
      <c r="D16" s="323"/>
      <c r="E16" s="42" t="s">
        <v>43</v>
      </c>
      <c r="F16" s="43">
        <v>0</v>
      </c>
      <c r="G16" s="323"/>
      <c r="H16" s="322"/>
    </row>
    <row r="17" spans="1:8" s="4" customFormat="1" ht="20.100000000000001" customHeight="1" x14ac:dyDescent="0.15">
      <c r="A17" s="45"/>
      <c r="B17" s="46"/>
      <c r="C17" s="47"/>
      <c r="D17" s="45"/>
      <c r="E17" s="320"/>
      <c r="F17" s="321"/>
      <c r="G17" s="45"/>
      <c r="H17" s="48"/>
    </row>
    <row r="18" spans="1:8" s="4" customFormat="1" ht="20.100000000000001" customHeight="1" x14ac:dyDescent="0.15">
      <c r="A18" s="282" t="s">
        <v>66</v>
      </c>
      <c r="B18" s="282"/>
      <c r="C18" s="288"/>
      <c r="D18" s="282"/>
      <c r="E18" s="81" t="s">
        <v>1</v>
      </c>
      <c r="F18" s="6">
        <v>3</v>
      </c>
      <c r="G18" s="282"/>
      <c r="H18" s="293">
        <f>SUM(H17:H17)</f>
        <v>0</v>
      </c>
    </row>
    <row r="19" spans="1:8" s="4" customFormat="1" ht="20.100000000000001" customHeight="1" x14ac:dyDescent="0.15">
      <c r="A19" s="283"/>
      <c r="B19" s="283"/>
      <c r="C19" s="289"/>
      <c r="D19" s="283"/>
      <c r="E19" s="44" t="s">
        <v>0</v>
      </c>
      <c r="F19" s="8">
        <v>0</v>
      </c>
      <c r="G19" s="283"/>
      <c r="H19" s="294"/>
    </row>
    <row r="20" spans="1:8" s="2" customFormat="1" ht="20.100000000000001" customHeight="1" x14ac:dyDescent="0.25">
      <c r="A20" s="49"/>
      <c r="B20" s="38"/>
      <c r="C20" s="39"/>
      <c r="D20" s="40"/>
      <c r="E20" s="290"/>
      <c r="F20" s="291"/>
      <c r="G20" s="41"/>
      <c r="H20" s="40"/>
    </row>
    <row r="21" spans="1:8" s="4" customFormat="1" ht="20.100000000000001" customHeight="1" x14ac:dyDescent="0.15">
      <c r="A21" s="282" t="s">
        <v>67</v>
      </c>
      <c r="B21" s="282"/>
      <c r="C21" s="288"/>
      <c r="D21" s="282"/>
      <c r="E21" s="11" t="s">
        <v>1</v>
      </c>
      <c r="F21" s="6">
        <v>2</v>
      </c>
      <c r="G21" s="282"/>
      <c r="H21" s="293">
        <f>SUM(H20:H20)</f>
        <v>0</v>
      </c>
    </row>
    <row r="22" spans="1:8" s="4" customFormat="1" ht="20.100000000000001" customHeight="1" x14ac:dyDescent="0.15">
      <c r="A22" s="283"/>
      <c r="B22" s="283"/>
      <c r="C22" s="289"/>
      <c r="D22" s="283"/>
      <c r="E22" s="12" t="s">
        <v>0</v>
      </c>
      <c r="F22" s="8">
        <v>0</v>
      </c>
      <c r="G22" s="283"/>
      <c r="H22" s="294"/>
    </row>
    <row r="23" spans="1:8" s="2" customFormat="1" ht="20.100000000000001" customHeight="1" x14ac:dyDescent="0.25">
      <c r="A23" s="27" t="s">
        <v>117</v>
      </c>
      <c r="B23" s="28" t="s">
        <v>220</v>
      </c>
      <c r="C23" s="29" t="s">
        <v>115</v>
      </c>
      <c r="D23" s="30" t="s">
        <v>224</v>
      </c>
      <c r="E23" s="286" t="s">
        <v>32</v>
      </c>
      <c r="F23" s="287"/>
      <c r="G23" s="31">
        <v>18</v>
      </c>
      <c r="H23" s="30">
        <v>24000</v>
      </c>
    </row>
    <row r="24" spans="1:8" s="2" customFormat="1" ht="20.100000000000001" customHeight="1" x14ac:dyDescent="0.25">
      <c r="A24" s="37" t="s">
        <v>118</v>
      </c>
      <c r="B24" s="50" t="s">
        <v>221</v>
      </c>
      <c r="C24" s="39" t="s">
        <v>116</v>
      </c>
      <c r="D24" s="40" t="s">
        <v>224</v>
      </c>
      <c r="E24" s="290" t="s">
        <v>32</v>
      </c>
      <c r="F24" s="291"/>
      <c r="G24" s="41">
        <v>14</v>
      </c>
      <c r="H24" s="40">
        <v>138400</v>
      </c>
    </row>
    <row r="25" spans="1:8" s="4" customFormat="1" ht="20.100000000000001" customHeight="1" x14ac:dyDescent="0.15">
      <c r="A25" s="282" t="s">
        <v>68</v>
      </c>
      <c r="B25" s="282"/>
      <c r="C25" s="288"/>
      <c r="D25" s="282"/>
      <c r="E25" s="11" t="s">
        <v>1</v>
      </c>
      <c r="F25" s="6">
        <v>2</v>
      </c>
      <c r="G25" s="292">
        <f>SUM(G23:G24)</f>
        <v>32</v>
      </c>
      <c r="H25" s="293">
        <f>SUM(H23:H24)</f>
        <v>162400</v>
      </c>
    </row>
    <row r="26" spans="1:8" s="4" customFormat="1" ht="20.100000000000001" customHeight="1" x14ac:dyDescent="0.15">
      <c r="A26" s="283"/>
      <c r="B26" s="283"/>
      <c r="C26" s="289"/>
      <c r="D26" s="283"/>
      <c r="E26" s="12" t="s">
        <v>0</v>
      </c>
      <c r="F26" s="8">
        <v>0</v>
      </c>
      <c r="G26" s="283"/>
      <c r="H26" s="294"/>
    </row>
    <row r="27" spans="1:8" s="2" customFormat="1" ht="20.100000000000001" customHeight="1" x14ac:dyDescent="0.25">
      <c r="A27" s="27"/>
      <c r="B27" s="28"/>
      <c r="C27" s="29"/>
      <c r="D27" s="30"/>
      <c r="E27" s="286" t="s">
        <v>32</v>
      </c>
      <c r="F27" s="287"/>
      <c r="G27" s="31"/>
      <c r="H27" s="30"/>
    </row>
    <row r="28" spans="1:8" s="2" customFormat="1" ht="20.100000000000001" customHeight="1" x14ac:dyDescent="0.25">
      <c r="A28" s="37"/>
      <c r="B28" s="38"/>
      <c r="C28" s="39"/>
      <c r="D28" s="40"/>
      <c r="E28" s="290" t="s">
        <v>32</v>
      </c>
      <c r="F28" s="291"/>
      <c r="G28" s="41"/>
      <c r="H28" s="40"/>
    </row>
    <row r="29" spans="1:8" s="4" customFormat="1" ht="20.100000000000001" customHeight="1" x14ac:dyDescent="0.15">
      <c r="A29" s="282" t="s">
        <v>69</v>
      </c>
      <c r="B29" s="282"/>
      <c r="C29" s="288"/>
      <c r="D29" s="282"/>
      <c r="E29" s="11" t="s">
        <v>1</v>
      </c>
      <c r="F29" s="6">
        <v>0</v>
      </c>
      <c r="G29" s="282"/>
      <c r="H29" s="293">
        <f>SUM(H27:H28)</f>
        <v>0</v>
      </c>
    </row>
    <row r="30" spans="1:8" s="4" customFormat="1" ht="20.100000000000001" customHeight="1" x14ac:dyDescent="0.15">
      <c r="A30" s="283"/>
      <c r="B30" s="283"/>
      <c r="C30" s="289"/>
      <c r="D30" s="283"/>
      <c r="E30" s="12" t="s">
        <v>0</v>
      </c>
      <c r="F30" s="8">
        <v>0</v>
      </c>
      <c r="G30" s="283"/>
      <c r="H30" s="294"/>
    </row>
    <row r="31" spans="1:8" s="2" customFormat="1" ht="20.100000000000001" customHeight="1" x14ac:dyDescent="0.25">
      <c r="A31" s="27"/>
      <c r="B31" s="28"/>
      <c r="C31" s="29"/>
      <c r="D31" s="30"/>
      <c r="E31" s="286" t="s">
        <v>32</v>
      </c>
      <c r="F31" s="287"/>
      <c r="G31" s="31"/>
      <c r="H31" s="30"/>
    </row>
    <row r="32" spans="1:8" s="2" customFormat="1" ht="20.100000000000001" customHeight="1" x14ac:dyDescent="0.25">
      <c r="A32" s="37"/>
      <c r="B32" s="38"/>
      <c r="C32" s="39"/>
      <c r="D32" s="40"/>
      <c r="E32" s="290" t="s">
        <v>32</v>
      </c>
      <c r="F32" s="291"/>
      <c r="G32" s="41"/>
      <c r="H32" s="40"/>
    </row>
    <row r="33" spans="1:8" s="4" customFormat="1" ht="20.100000000000001" customHeight="1" x14ac:dyDescent="0.15">
      <c r="A33" s="282" t="s">
        <v>70</v>
      </c>
      <c r="B33" s="282"/>
      <c r="C33" s="288"/>
      <c r="D33" s="282"/>
      <c r="E33" s="11" t="s">
        <v>1</v>
      </c>
      <c r="F33" s="6">
        <v>0</v>
      </c>
      <c r="G33" s="282"/>
      <c r="H33" s="293">
        <f>SUM(H31:H32)</f>
        <v>0</v>
      </c>
    </row>
    <row r="34" spans="1:8" s="4" customFormat="1" ht="20.100000000000001" customHeight="1" x14ac:dyDescent="0.15">
      <c r="A34" s="283"/>
      <c r="B34" s="283"/>
      <c r="C34" s="289"/>
      <c r="D34" s="283"/>
      <c r="E34" s="12" t="s">
        <v>0</v>
      </c>
      <c r="F34" s="8">
        <v>0</v>
      </c>
      <c r="G34" s="283"/>
      <c r="H34" s="294"/>
    </row>
    <row r="35" spans="1:8" s="2" customFormat="1" ht="20.100000000000001" customHeight="1" x14ac:dyDescent="0.25">
      <c r="A35" s="27"/>
      <c r="B35" s="28"/>
      <c r="C35" s="29"/>
      <c r="D35" s="30"/>
      <c r="E35" s="286" t="s">
        <v>32</v>
      </c>
      <c r="F35" s="287"/>
      <c r="G35" s="31"/>
      <c r="H35" s="30"/>
    </row>
    <row r="36" spans="1:8" s="2" customFormat="1" ht="20.100000000000001" customHeight="1" x14ac:dyDescent="0.25">
      <c r="A36" s="37"/>
      <c r="B36" s="38"/>
      <c r="C36" s="39"/>
      <c r="D36" s="40"/>
      <c r="E36" s="290" t="s">
        <v>32</v>
      </c>
      <c r="F36" s="291"/>
      <c r="G36" s="41"/>
      <c r="H36" s="40"/>
    </row>
    <row r="37" spans="1:8" s="4" customFormat="1" ht="20.100000000000001" customHeight="1" x14ac:dyDescent="0.15">
      <c r="A37" s="282" t="s">
        <v>71</v>
      </c>
      <c r="B37" s="282"/>
      <c r="C37" s="288"/>
      <c r="D37" s="282"/>
      <c r="E37" s="11" t="s">
        <v>1</v>
      </c>
      <c r="F37" s="6">
        <v>0</v>
      </c>
      <c r="G37" s="282"/>
      <c r="H37" s="293">
        <f>SUM(H35:H36)</f>
        <v>0</v>
      </c>
    </row>
    <row r="38" spans="1:8" s="4" customFormat="1" ht="20.100000000000001" customHeight="1" x14ac:dyDescent="0.15">
      <c r="A38" s="283"/>
      <c r="B38" s="283"/>
      <c r="C38" s="289"/>
      <c r="D38" s="283"/>
      <c r="E38" s="12" t="s">
        <v>0</v>
      </c>
      <c r="F38" s="8">
        <v>0</v>
      </c>
      <c r="G38" s="283"/>
      <c r="H38" s="294"/>
    </row>
    <row r="39" spans="1:8" s="2" customFormat="1" ht="20.100000000000001" customHeight="1" x14ac:dyDescent="0.25">
      <c r="A39" s="27"/>
      <c r="B39" s="28"/>
      <c r="C39" s="29"/>
      <c r="D39" s="30"/>
      <c r="E39" s="286" t="s">
        <v>32</v>
      </c>
      <c r="F39" s="287"/>
      <c r="G39" s="31"/>
      <c r="H39" s="30"/>
    </row>
    <row r="40" spans="1:8" s="2" customFormat="1" ht="20.100000000000001" customHeight="1" x14ac:dyDescent="0.25">
      <c r="A40" s="37"/>
      <c r="B40" s="38"/>
      <c r="C40" s="39"/>
      <c r="D40" s="40"/>
      <c r="E40" s="290" t="s">
        <v>32</v>
      </c>
      <c r="F40" s="291"/>
      <c r="G40" s="41"/>
      <c r="H40" s="40"/>
    </row>
    <row r="41" spans="1:8" s="4" customFormat="1" ht="20.100000000000001" customHeight="1" x14ac:dyDescent="0.15">
      <c r="A41" s="282" t="s">
        <v>72</v>
      </c>
      <c r="B41" s="282"/>
      <c r="C41" s="288"/>
      <c r="D41" s="282"/>
      <c r="E41" s="11" t="s">
        <v>1</v>
      </c>
      <c r="F41" s="6">
        <v>0</v>
      </c>
      <c r="G41" s="282"/>
      <c r="H41" s="293">
        <f>SUM(H39:H40)</f>
        <v>0</v>
      </c>
    </row>
    <row r="42" spans="1:8" s="4" customFormat="1" ht="20.100000000000001" customHeight="1" x14ac:dyDescent="0.15">
      <c r="A42" s="283"/>
      <c r="B42" s="283"/>
      <c r="C42" s="289"/>
      <c r="D42" s="283"/>
      <c r="E42" s="12" t="s">
        <v>0</v>
      </c>
      <c r="F42" s="8">
        <v>0</v>
      </c>
      <c r="G42" s="283"/>
      <c r="H42" s="294"/>
    </row>
    <row r="43" spans="1:8" s="2" customFormat="1" ht="20.100000000000001" customHeight="1" x14ac:dyDescent="0.25">
      <c r="A43" s="27" t="s">
        <v>209</v>
      </c>
      <c r="B43" s="28" t="s">
        <v>222</v>
      </c>
      <c r="C43" s="29" t="s">
        <v>207</v>
      </c>
      <c r="D43" s="30" t="s">
        <v>208</v>
      </c>
      <c r="E43" s="286" t="s">
        <v>32</v>
      </c>
      <c r="F43" s="287"/>
      <c r="G43" s="31">
        <v>6</v>
      </c>
      <c r="H43" s="30">
        <v>180000</v>
      </c>
    </row>
    <row r="44" spans="1:8" s="4" customFormat="1" ht="20.100000000000001" customHeight="1" x14ac:dyDescent="0.15">
      <c r="A44" s="282" t="s">
        <v>73</v>
      </c>
      <c r="B44" s="282"/>
      <c r="C44" s="288"/>
      <c r="D44" s="282"/>
      <c r="E44" s="11" t="s">
        <v>1</v>
      </c>
      <c r="F44" s="6">
        <v>1</v>
      </c>
      <c r="G44" s="292">
        <f>SUM(G43:G43)</f>
        <v>6</v>
      </c>
      <c r="H44" s="293">
        <f>SUM(H43:H43)</f>
        <v>180000</v>
      </c>
    </row>
    <row r="45" spans="1:8" s="4" customFormat="1" ht="20.100000000000001" customHeight="1" x14ac:dyDescent="0.15">
      <c r="A45" s="283"/>
      <c r="B45" s="283"/>
      <c r="C45" s="289"/>
      <c r="D45" s="283"/>
      <c r="E45" s="12" t="s">
        <v>0</v>
      </c>
      <c r="F45" s="8">
        <v>0</v>
      </c>
      <c r="G45" s="283"/>
      <c r="H45" s="294"/>
    </row>
    <row r="46" spans="1:8" s="4" customFormat="1" ht="20.100000000000001" customHeight="1" x14ac:dyDescent="0.15">
      <c r="A46" s="299" t="s">
        <v>16</v>
      </c>
      <c r="B46" s="299"/>
      <c r="C46" s="301"/>
      <c r="D46" s="299"/>
      <c r="E46" s="13" t="s">
        <v>1</v>
      </c>
      <c r="F46" s="14">
        <f>SUM(F6,F9,F12,F15,F18,F21,F25,F29,F33,F37,F41,F44)</f>
        <v>9</v>
      </c>
      <c r="G46" s="297">
        <f>SUM(G6,G9,G12,G15,G18,G21,G25,G29,G33,G37,G41,G44)</f>
        <v>47</v>
      </c>
      <c r="H46" s="295">
        <f>SUM(H6,H9,H12,H15,H18,H21,H25,H29,H33,H37,H41,H44)</f>
        <v>353900</v>
      </c>
    </row>
    <row r="47" spans="1:8" ht="20.100000000000001" customHeight="1" x14ac:dyDescent="0.15">
      <c r="A47" s="300"/>
      <c r="B47" s="300"/>
      <c r="C47" s="302"/>
      <c r="D47" s="300"/>
      <c r="E47" s="15" t="s">
        <v>0</v>
      </c>
      <c r="F47" s="16">
        <f>SUM(F7,F10,F13,F16,F19,F22,F26,F30,F34,F38,F42,F45)</f>
        <v>0</v>
      </c>
      <c r="G47" s="298"/>
      <c r="H47" s="296"/>
    </row>
    <row r="48" spans="1:8" s="4" customFormat="1" ht="20.100000000000001" customHeight="1" x14ac:dyDescent="0.2">
      <c r="A48" s="1"/>
      <c r="B48" s="1"/>
      <c r="C48" s="7"/>
      <c r="D48" s="7"/>
      <c r="E48" s="1"/>
      <c r="F48" s="1"/>
      <c r="G48" s="1"/>
      <c r="H48" s="18"/>
    </row>
    <row r="49" spans="1:8" s="2" customFormat="1" ht="20.100000000000001" customHeight="1" x14ac:dyDescent="0.25">
      <c r="A49" s="3"/>
      <c r="B49" s="3"/>
      <c r="C49" s="5"/>
      <c r="D49" s="5"/>
      <c r="E49" s="3"/>
      <c r="F49" s="3"/>
      <c r="G49" s="3"/>
      <c r="H49" s="3"/>
    </row>
    <row r="50" spans="1:8" s="4" customFormat="1" ht="20.100000000000001" customHeight="1" x14ac:dyDescent="0.15">
      <c r="A50" s="3"/>
      <c r="B50" s="3"/>
      <c r="C50" s="5"/>
      <c r="D50" s="5"/>
      <c r="E50" s="3"/>
      <c r="F50" s="3"/>
      <c r="G50" s="3"/>
      <c r="H50" s="3"/>
    </row>
    <row r="51" spans="1:8" s="4" customFormat="1" ht="20.100000000000001" customHeight="1" x14ac:dyDescent="0.15">
      <c r="A51" s="3"/>
      <c r="B51" s="3"/>
      <c r="C51" s="5"/>
      <c r="D51" s="5"/>
      <c r="E51" s="3"/>
      <c r="F51" s="3"/>
      <c r="G51" s="3"/>
      <c r="H51" s="3"/>
    </row>
    <row r="52" spans="1:8" s="2" customFormat="1" ht="20.100000000000001" customHeight="1" x14ac:dyDescent="0.25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 x14ac:dyDescent="0.15">
      <c r="A53" s="3"/>
      <c r="B53" s="3"/>
      <c r="C53" s="5"/>
      <c r="D53" s="5"/>
      <c r="E53" s="3"/>
      <c r="F53" s="3"/>
      <c r="G53" s="3"/>
      <c r="H53" s="3"/>
    </row>
    <row r="54" spans="1:8" s="4" customFormat="1" ht="20.100000000000001" customHeight="1" x14ac:dyDescent="0.15">
      <c r="A54" s="3"/>
      <c r="B54" s="3"/>
      <c r="C54" s="5"/>
      <c r="D54" s="5"/>
      <c r="E54" s="3"/>
      <c r="F54" s="3"/>
      <c r="G54" s="3"/>
      <c r="H54" s="3"/>
    </row>
    <row r="55" spans="1:8" s="2" customFormat="1" ht="20.100000000000001" customHeight="1" x14ac:dyDescent="0.25">
      <c r="A55" s="3"/>
      <c r="B55" s="3"/>
      <c r="C55" s="5"/>
      <c r="D55" s="5"/>
      <c r="E55" s="3"/>
      <c r="F55" s="3"/>
      <c r="G55" s="3"/>
      <c r="H55" s="3"/>
    </row>
    <row r="56" spans="1:8" s="4" customFormat="1" ht="20.100000000000001" customHeight="1" x14ac:dyDescent="0.15">
      <c r="A56" s="3"/>
      <c r="B56" s="3"/>
      <c r="C56" s="5"/>
      <c r="D56" s="5"/>
      <c r="E56" s="3"/>
      <c r="F56" s="3"/>
      <c r="G56" s="3"/>
      <c r="H56" s="3"/>
    </row>
    <row r="57" spans="1:8" s="4" customFormat="1" ht="20.100000000000001" customHeight="1" x14ac:dyDescent="0.15">
      <c r="A57" s="3"/>
      <c r="B57" s="3"/>
      <c r="C57" s="5"/>
      <c r="D57" s="5"/>
      <c r="E57" s="3"/>
      <c r="F57" s="3"/>
      <c r="G57" s="3"/>
      <c r="H57" s="3"/>
    </row>
    <row r="58" spans="1:8" s="2" customFormat="1" ht="20.100000000000001" customHeight="1" x14ac:dyDescent="0.25">
      <c r="A58" s="3"/>
      <c r="B58" s="3"/>
      <c r="C58" s="5"/>
      <c r="D58" s="5"/>
      <c r="E58" s="3"/>
      <c r="F58" s="3"/>
      <c r="G58" s="3"/>
      <c r="H58" s="3"/>
    </row>
    <row r="59" spans="1:8" s="4" customFormat="1" ht="20.100000000000001" customHeight="1" x14ac:dyDescent="0.15">
      <c r="A59" s="3"/>
      <c r="B59" s="3"/>
      <c r="C59" s="5"/>
      <c r="D59" s="5"/>
      <c r="E59" s="3"/>
      <c r="F59" s="3"/>
      <c r="G59" s="3"/>
      <c r="H59" s="3"/>
    </row>
    <row r="60" spans="1:8" s="4" customFormat="1" ht="20.100000000000001" customHeight="1" x14ac:dyDescent="0.15">
      <c r="A60" s="3"/>
      <c r="B60" s="3"/>
      <c r="C60" s="5"/>
      <c r="D60" s="5"/>
      <c r="E60" s="3"/>
      <c r="F60" s="3"/>
      <c r="G60" s="3"/>
      <c r="H60" s="3"/>
    </row>
    <row r="61" spans="1:8" s="2" customFormat="1" ht="20.100000000000001" customHeight="1" x14ac:dyDescent="0.25">
      <c r="A61" s="3"/>
      <c r="B61" s="3"/>
      <c r="C61" s="5"/>
      <c r="D61" s="5"/>
      <c r="E61" s="3"/>
      <c r="F61" s="3"/>
      <c r="G61" s="3"/>
      <c r="H61" s="3"/>
    </row>
    <row r="62" spans="1:8" s="4" customFormat="1" ht="20.100000000000001" customHeight="1" x14ac:dyDescent="0.15">
      <c r="A62" s="3"/>
      <c r="B62" s="3"/>
      <c r="C62" s="5"/>
      <c r="D62" s="5"/>
      <c r="E62" s="3"/>
      <c r="F62" s="3"/>
      <c r="G62" s="3"/>
      <c r="H62" s="3"/>
    </row>
    <row r="63" spans="1:8" s="4" customFormat="1" ht="20.100000000000001" customHeight="1" x14ac:dyDescent="0.15">
      <c r="A63" s="3"/>
      <c r="B63" s="3"/>
      <c r="C63" s="5"/>
      <c r="D63" s="5"/>
      <c r="E63" s="3"/>
      <c r="F63" s="3"/>
      <c r="G63" s="3"/>
      <c r="H63" s="3"/>
    </row>
    <row r="64" spans="1:8" s="2" customFormat="1" ht="20.100000000000001" customHeight="1" x14ac:dyDescent="0.25">
      <c r="A64" s="3"/>
      <c r="B64" s="3"/>
      <c r="C64" s="5"/>
      <c r="D64" s="5"/>
      <c r="E64" s="3"/>
      <c r="F64" s="3"/>
      <c r="G64" s="3"/>
      <c r="H64" s="3"/>
    </row>
    <row r="65" spans="1:8" s="4" customFormat="1" ht="20.100000000000001" customHeight="1" x14ac:dyDescent="0.15">
      <c r="A65" s="3"/>
      <c r="B65" s="3"/>
      <c r="C65" s="5"/>
      <c r="D65" s="5"/>
      <c r="E65" s="3"/>
      <c r="F65" s="3"/>
      <c r="G65" s="3"/>
      <c r="H65" s="3"/>
    </row>
    <row r="66" spans="1:8" s="4" customFormat="1" ht="20.100000000000001" customHeight="1" x14ac:dyDescent="0.15">
      <c r="A66" s="3"/>
      <c r="B66" s="3"/>
      <c r="C66" s="5"/>
      <c r="D66" s="5"/>
      <c r="E66" s="3"/>
      <c r="F66" s="3"/>
      <c r="G66" s="3"/>
      <c r="H66" s="3"/>
    </row>
    <row r="67" spans="1:8" s="2" customFormat="1" ht="20.100000000000001" customHeight="1" x14ac:dyDescent="0.25">
      <c r="A67" s="3"/>
      <c r="B67" s="3"/>
      <c r="C67" s="5"/>
      <c r="D67" s="5"/>
      <c r="E67" s="3"/>
      <c r="F67" s="3"/>
      <c r="G67" s="3"/>
      <c r="H67" s="3"/>
    </row>
    <row r="68" spans="1:8" s="4" customFormat="1" ht="20.100000000000001" customHeight="1" x14ac:dyDescent="0.15">
      <c r="A68" s="3"/>
      <c r="B68" s="3"/>
      <c r="C68" s="5"/>
      <c r="D68" s="5"/>
      <c r="E68" s="3"/>
      <c r="F68" s="3"/>
      <c r="G68" s="3"/>
      <c r="H68" s="3"/>
    </row>
    <row r="69" spans="1:8" s="4" customFormat="1" ht="20.100000000000001" customHeight="1" x14ac:dyDescent="0.15">
      <c r="A69" s="3"/>
      <c r="B69" s="3"/>
      <c r="C69" s="5"/>
      <c r="D69" s="5"/>
      <c r="E69" s="3"/>
      <c r="F69" s="3"/>
      <c r="G69" s="3"/>
      <c r="H69" s="3"/>
    </row>
    <row r="70" spans="1:8" s="2" customFormat="1" ht="20.100000000000001" customHeight="1" x14ac:dyDescent="0.25">
      <c r="A70" s="3"/>
      <c r="B70" s="3"/>
      <c r="C70" s="5"/>
      <c r="D70" s="5"/>
      <c r="E70" s="3"/>
      <c r="F70" s="3"/>
      <c r="G70" s="3"/>
      <c r="H70" s="3"/>
    </row>
    <row r="71" spans="1:8" s="4" customFormat="1" ht="20.100000000000001" customHeight="1" x14ac:dyDescent="0.15">
      <c r="A71" s="3"/>
      <c r="B71" s="3"/>
      <c r="C71" s="5"/>
      <c r="D71" s="5"/>
      <c r="E71" s="3"/>
      <c r="F71" s="3"/>
      <c r="G71" s="3"/>
      <c r="H71" s="3"/>
    </row>
    <row r="72" spans="1:8" s="4" customFormat="1" ht="20.100000000000001" customHeight="1" x14ac:dyDescent="0.15">
      <c r="A72" s="3"/>
      <c r="B72" s="3"/>
      <c r="C72" s="5"/>
      <c r="D72" s="5"/>
      <c r="E72" s="3"/>
      <c r="F72" s="3"/>
      <c r="G72" s="3"/>
      <c r="H72" s="3"/>
    </row>
    <row r="73" spans="1:8" s="2" customFormat="1" ht="20.100000000000001" customHeight="1" x14ac:dyDescent="0.25">
      <c r="A73" s="3"/>
      <c r="B73" s="3"/>
      <c r="C73" s="5"/>
      <c r="D73" s="5"/>
      <c r="E73" s="3"/>
      <c r="F73" s="3"/>
      <c r="G73" s="3"/>
      <c r="H73" s="3"/>
    </row>
    <row r="74" spans="1:8" s="4" customFormat="1" ht="20.100000000000001" customHeight="1" x14ac:dyDescent="0.15">
      <c r="A74" s="3"/>
      <c r="B74" s="3"/>
      <c r="C74" s="5"/>
      <c r="D74" s="5"/>
      <c r="E74" s="3"/>
      <c r="F74" s="3"/>
      <c r="G74" s="3"/>
      <c r="H74" s="3"/>
    </row>
    <row r="75" spans="1:8" s="4" customFormat="1" ht="20.100000000000001" customHeight="1" x14ac:dyDescent="0.15">
      <c r="A75" s="3"/>
      <c r="B75" s="3"/>
      <c r="C75" s="5"/>
      <c r="D75" s="5"/>
      <c r="E75" s="3"/>
      <c r="F75" s="3"/>
      <c r="G75" s="3"/>
      <c r="H75" s="3"/>
    </row>
    <row r="76" spans="1:8" s="2" customFormat="1" ht="20.100000000000001" customHeight="1" x14ac:dyDescent="0.25">
      <c r="A76" s="3"/>
      <c r="B76" s="3"/>
      <c r="C76" s="5"/>
      <c r="D76" s="5"/>
      <c r="E76" s="3"/>
      <c r="F76" s="3"/>
      <c r="G76" s="3"/>
      <c r="H76" s="3"/>
    </row>
    <row r="77" spans="1:8" s="4" customFormat="1" ht="20.100000000000001" customHeight="1" x14ac:dyDescent="0.15">
      <c r="A77" s="3"/>
      <c r="B77" s="3"/>
      <c r="C77" s="5"/>
      <c r="D77" s="5"/>
      <c r="E77" s="3"/>
      <c r="F77" s="3"/>
      <c r="G77" s="3"/>
      <c r="H77" s="3"/>
    </row>
    <row r="78" spans="1:8" s="4" customFormat="1" ht="20.100000000000001" customHeight="1" x14ac:dyDescent="0.15">
      <c r="A78" s="3"/>
      <c r="B78" s="3"/>
      <c r="C78" s="5"/>
      <c r="D78" s="5"/>
      <c r="E78" s="3"/>
      <c r="F78" s="3"/>
      <c r="G78" s="3"/>
      <c r="H78" s="3"/>
    </row>
    <row r="79" spans="1:8" s="4" customFormat="1" ht="20.100000000000001" customHeight="1" x14ac:dyDescent="0.15">
      <c r="A79" s="3"/>
      <c r="B79" s="3"/>
      <c r="C79" s="5"/>
      <c r="D79" s="5"/>
      <c r="E79" s="3"/>
      <c r="F79" s="3"/>
      <c r="G79" s="3"/>
      <c r="H79" s="3"/>
    </row>
    <row r="80" spans="1:8" ht="20.100000000000001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  <row r="119" ht="15" customHeight="1" x14ac:dyDescent="0.15"/>
    <row r="120" ht="15" customHeight="1" x14ac:dyDescent="0.15"/>
    <row r="121" ht="15" customHeight="1" x14ac:dyDescent="0.15"/>
    <row r="122" ht="15" customHeight="1" x14ac:dyDescent="0.15"/>
    <row r="123" ht="15" customHeight="1" x14ac:dyDescent="0.15"/>
    <row r="124" ht="15" customHeight="1" x14ac:dyDescent="0.15"/>
    <row r="125" ht="15" customHeight="1" x14ac:dyDescent="0.15"/>
    <row r="126" ht="15" customHeight="1" x14ac:dyDescent="0.15"/>
    <row r="127" ht="15" customHeight="1" x14ac:dyDescent="0.15"/>
    <row r="128" ht="15" customHeight="1" x14ac:dyDescent="0.15"/>
    <row r="129" ht="15" customHeight="1" x14ac:dyDescent="0.15"/>
    <row r="130" ht="15" customHeight="1" x14ac:dyDescent="0.15"/>
    <row r="131" ht="15" customHeight="1" x14ac:dyDescent="0.15"/>
    <row r="132" ht="15" customHeight="1" x14ac:dyDescent="0.15"/>
    <row r="133" ht="15" customHeight="1" x14ac:dyDescent="0.15"/>
    <row r="134" ht="15" customHeight="1" x14ac:dyDescent="0.15"/>
    <row r="135" ht="15" customHeight="1" x14ac:dyDescent="0.15"/>
    <row r="136" ht="15" customHeight="1" x14ac:dyDescent="0.15"/>
    <row r="137" ht="15" customHeight="1" x14ac:dyDescent="0.15"/>
    <row r="138" ht="15" customHeight="1" x14ac:dyDescent="0.15"/>
    <row r="139" ht="15" customHeight="1" x14ac:dyDescent="0.15"/>
    <row r="140" ht="15" customHeight="1" x14ac:dyDescent="0.15"/>
    <row r="141" ht="15" customHeight="1" x14ac:dyDescent="0.15"/>
    <row r="142" ht="15" customHeight="1" x14ac:dyDescent="0.15"/>
    <row r="143" ht="15" customHeight="1" x14ac:dyDescent="0.15"/>
    <row r="144" ht="15" customHeight="1" x14ac:dyDescent="0.15"/>
    <row r="145" ht="15" customHeight="1" x14ac:dyDescent="0.15"/>
    <row r="146" ht="15" customHeight="1" x14ac:dyDescent="0.15"/>
    <row r="147" ht="15" customHeight="1" x14ac:dyDescent="0.15"/>
    <row r="148" ht="15" customHeight="1" x14ac:dyDescent="0.15"/>
    <row r="149" ht="15" customHeight="1" x14ac:dyDescent="0.15"/>
  </sheetData>
  <mergeCells count="97">
    <mergeCell ref="E14:F14"/>
    <mergeCell ref="E17:F17"/>
    <mergeCell ref="H15:H16"/>
    <mergeCell ref="A15:A16"/>
    <mergeCell ref="B15:B16"/>
    <mergeCell ref="C15:C16"/>
    <mergeCell ref="D15:D16"/>
    <mergeCell ref="G15:G16"/>
    <mergeCell ref="G9:G10"/>
    <mergeCell ref="H9:H10"/>
    <mergeCell ref="E11:F11"/>
    <mergeCell ref="A12:A13"/>
    <mergeCell ref="B12:B13"/>
    <mergeCell ref="C12:C13"/>
    <mergeCell ref="D12:D13"/>
    <mergeCell ref="G12:G13"/>
    <mergeCell ref="H12:H13"/>
    <mergeCell ref="H18:H19"/>
    <mergeCell ref="E20:F20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8:F8"/>
    <mergeCell ref="A9:A10"/>
    <mergeCell ref="B9:B10"/>
    <mergeCell ref="C9:C10"/>
    <mergeCell ref="D9:D10"/>
    <mergeCell ref="A18:A19"/>
    <mergeCell ref="B18:B19"/>
    <mergeCell ref="C18:C19"/>
    <mergeCell ref="D18:D19"/>
    <mergeCell ref="G18:G19"/>
    <mergeCell ref="H21:H22"/>
    <mergeCell ref="E23:F23"/>
    <mergeCell ref="E24:F24"/>
    <mergeCell ref="A25:A26"/>
    <mergeCell ref="B25:B26"/>
    <mergeCell ref="C25:C26"/>
    <mergeCell ref="D25:D26"/>
    <mergeCell ref="G25:G26"/>
    <mergeCell ref="H25:H26"/>
    <mergeCell ref="A21:A22"/>
    <mergeCell ref="B21:B22"/>
    <mergeCell ref="C21:C22"/>
    <mergeCell ref="D21:D22"/>
    <mergeCell ref="G21:G22"/>
    <mergeCell ref="A29:A30"/>
    <mergeCell ref="B29:B30"/>
    <mergeCell ref="C29:C30"/>
    <mergeCell ref="D29:D30"/>
    <mergeCell ref="G29:G30"/>
    <mergeCell ref="E27:F27"/>
    <mergeCell ref="E28:F28"/>
    <mergeCell ref="H29:H30"/>
    <mergeCell ref="E31:F31"/>
    <mergeCell ref="E32:F32"/>
    <mergeCell ref="A33:A34"/>
    <mergeCell ref="B33:B34"/>
    <mergeCell ref="C33:C34"/>
    <mergeCell ref="D33:D34"/>
    <mergeCell ref="H37:H38"/>
    <mergeCell ref="G33:G34"/>
    <mergeCell ref="H33:H34"/>
    <mergeCell ref="E35:F35"/>
    <mergeCell ref="E36:F36"/>
    <mergeCell ref="G41:G42"/>
    <mergeCell ref="H41:H42"/>
    <mergeCell ref="A37:A38"/>
    <mergeCell ref="B37:B38"/>
    <mergeCell ref="C37:C38"/>
    <mergeCell ref="D37:D38"/>
    <mergeCell ref="G37:G38"/>
    <mergeCell ref="E39:F39"/>
    <mergeCell ref="E40:F40"/>
    <mergeCell ref="A41:A42"/>
    <mergeCell ref="B41:B42"/>
    <mergeCell ref="C41:C42"/>
    <mergeCell ref="D41:D42"/>
    <mergeCell ref="G44:G45"/>
    <mergeCell ref="H44:H45"/>
    <mergeCell ref="H46:H47"/>
    <mergeCell ref="A46:A47"/>
    <mergeCell ref="B46:B47"/>
    <mergeCell ref="C46:C47"/>
    <mergeCell ref="D46:D47"/>
    <mergeCell ref="G46:G47"/>
    <mergeCell ref="E43:F43"/>
    <mergeCell ref="A44:A45"/>
    <mergeCell ref="B44:B45"/>
    <mergeCell ref="C44:C45"/>
    <mergeCell ref="D44:D45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90"/>
  <sheetViews>
    <sheetView view="pageBreakPreview" zoomScaleNormal="100" zoomScaleSheetLayoutView="100" workbookViewId="0">
      <pane ySplit="4" topLeftCell="A29" activePane="bottomLeft" state="frozen"/>
      <selection pane="bottomLeft" activeCell="C52" sqref="C52"/>
    </sheetView>
  </sheetViews>
  <sheetFormatPr defaultColWidth="16.1640625" defaultRowHeight="12" x14ac:dyDescent="0.15"/>
  <cols>
    <col min="1" max="1" width="15.83203125" style="3" customWidth="1"/>
    <col min="2" max="2" width="61.16406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311" t="s">
        <v>18</v>
      </c>
      <c r="B2" s="311"/>
      <c r="C2" s="311"/>
      <c r="D2" s="311"/>
      <c r="E2" s="311"/>
      <c r="F2" s="311"/>
      <c r="G2" s="311"/>
      <c r="H2" s="311"/>
    </row>
    <row r="3" spans="1:8" s="1" customFormat="1" ht="19.5" customHeight="1" x14ac:dyDescent="0.2">
      <c r="C3" s="7"/>
      <c r="D3" s="7"/>
      <c r="H3" s="18" t="s">
        <v>74</v>
      </c>
    </row>
    <row r="4" spans="1:8" s="2" customFormat="1" ht="20.100000000000001" customHeight="1" x14ac:dyDescent="0.25">
      <c r="A4" s="26" t="s">
        <v>2</v>
      </c>
      <c r="B4" s="26" t="s">
        <v>7</v>
      </c>
      <c r="C4" s="26" t="s">
        <v>3</v>
      </c>
      <c r="D4" s="26" t="s">
        <v>9</v>
      </c>
      <c r="E4" s="312" t="s">
        <v>4</v>
      </c>
      <c r="F4" s="312"/>
      <c r="G4" s="20" t="s">
        <v>11</v>
      </c>
      <c r="H4" s="26" t="s">
        <v>5</v>
      </c>
    </row>
    <row r="5" spans="1:8" s="2" customFormat="1" ht="20.100000000000001" customHeight="1" x14ac:dyDescent="0.25">
      <c r="A5" s="32" t="s">
        <v>27</v>
      </c>
      <c r="B5" s="33" t="s">
        <v>211</v>
      </c>
      <c r="C5" s="34" t="s">
        <v>31</v>
      </c>
      <c r="D5" s="35" t="s">
        <v>165</v>
      </c>
      <c r="E5" s="325" t="s">
        <v>32</v>
      </c>
      <c r="F5" s="325"/>
      <c r="G5" s="36">
        <v>5</v>
      </c>
      <c r="H5" s="35">
        <v>51000</v>
      </c>
    </row>
    <row r="6" spans="1:8" s="2" customFormat="1" ht="20.100000000000001" customHeight="1" x14ac:dyDescent="0.25">
      <c r="A6" s="317" t="s">
        <v>13</v>
      </c>
      <c r="B6" s="317"/>
      <c r="C6" s="318"/>
      <c r="D6" s="317"/>
      <c r="E6" s="11" t="s">
        <v>14</v>
      </c>
      <c r="F6" s="6">
        <v>1</v>
      </c>
      <c r="G6" s="319">
        <f>SUM(G5)</f>
        <v>5</v>
      </c>
      <c r="H6" s="315">
        <f>SUM(H5:H5)</f>
        <v>51000</v>
      </c>
    </row>
    <row r="7" spans="1:8" s="4" customFormat="1" ht="20.100000000000001" customHeight="1" x14ac:dyDescent="0.15">
      <c r="A7" s="317"/>
      <c r="B7" s="317"/>
      <c r="C7" s="318"/>
      <c r="D7" s="317"/>
      <c r="E7" s="12" t="s">
        <v>0</v>
      </c>
      <c r="F7" s="8">
        <v>0</v>
      </c>
      <c r="G7" s="317"/>
      <c r="H7" s="316"/>
    </row>
    <row r="8" spans="1:8" s="2" customFormat="1" ht="20.100000000000001" customHeight="1" x14ac:dyDescent="0.25">
      <c r="A8" s="32"/>
      <c r="B8" s="33"/>
      <c r="C8" s="34"/>
      <c r="D8" s="35"/>
      <c r="E8" s="286"/>
      <c r="F8" s="287"/>
      <c r="G8" s="36"/>
      <c r="H8" s="35"/>
    </row>
    <row r="9" spans="1:8" s="4" customFormat="1" ht="20.100000000000001" customHeight="1" x14ac:dyDescent="0.15">
      <c r="A9" s="317" t="s">
        <v>37</v>
      </c>
      <c r="B9" s="317"/>
      <c r="C9" s="318"/>
      <c r="D9" s="317"/>
      <c r="E9" s="11" t="s">
        <v>1</v>
      </c>
      <c r="F9" s="6">
        <v>0</v>
      </c>
      <c r="G9" s="317"/>
      <c r="H9" s="315">
        <f>SUM(H8:H8)</f>
        <v>0</v>
      </c>
    </row>
    <row r="10" spans="1:8" s="4" customFormat="1" ht="19.899999999999999" customHeight="1" x14ac:dyDescent="0.15">
      <c r="A10" s="317"/>
      <c r="B10" s="317"/>
      <c r="C10" s="318"/>
      <c r="D10" s="317"/>
      <c r="E10" s="12" t="s">
        <v>0</v>
      </c>
      <c r="F10" s="8">
        <v>0</v>
      </c>
      <c r="G10" s="317"/>
      <c r="H10" s="316"/>
    </row>
    <row r="11" spans="1:8" s="4" customFormat="1" ht="20.100000000000001" customHeight="1" x14ac:dyDescent="0.15">
      <c r="A11" s="32" t="s">
        <v>44</v>
      </c>
      <c r="B11" s="33" t="s">
        <v>210</v>
      </c>
      <c r="C11" s="34" t="s">
        <v>45</v>
      </c>
      <c r="D11" s="35" t="s">
        <v>55</v>
      </c>
      <c r="E11" s="286" t="s">
        <v>56</v>
      </c>
      <c r="F11" s="287"/>
      <c r="G11" s="36">
        <v>7</v>
      </c>
      <c r="H11" s="35">
        <v>24300</v>
      </c>
    </row>
    <row r="12" spans="1:8" s="4" customFormat="1" ht="20.100000000000001" customHeight="1" x14ac:dyDescent="0.15">
      <c r="A12" s="317" t="s">
        <v>41</v>
      </c>
      <c r="B12" s="317"/>
      <c r="C12" s="318"/>
      <c r="D12" s="317"/>
      <c r="E12" s="11" t="s">
        <v>42</v>
      </c>
      <c r="F12" s="6">
        <v>1</v>
      </c>
      <c r="G12" s="319">
        <f>SUM(G11)</f>
        <v>7</v>
      </c>
      <c r="H12" s="315">
        <f>SUM(H11:H11)</f>
        <v>24300</v>
      </c>
    </row>
    <row r="13" spans="1:8" s="2" customFormat="1" ht="20.100000000000001" customHeight="1" x14ac:dyDescent="0.25">
      <c r="A13" s="317"/>
      <c r="B13" s="317"/>
      <c r="C13" s="318"/>
      <c r="D13" s="317"/>
      <c r="E13" s="12" t="s">
        <v>43</v>
      </c>
      <c r="F13" s="8">
        <v>0</v>
      </c>
      <c r="G13" s="317"/>
      <c r="H13" s="316"/>
    </row>
    <row r="14" spans="1:8" s="2" customFormat="1" ht="20.100000000000001" customHeight="1" x14ac:dyDescent="0.25">
      <c r="A14" s="37"/>
      <c r="B14" s="38"/>
      <c r="C14" s="39"/>
      <c r="D14" s="40"/>
      <c r="E14" s="290"/>
      <c r="F14" s="291"/>
      <c r="G14" s="41"/>
      <c r="H14" s="40"/>
    </row>
    <row r="15" spans="1:8" s="4" customFormat="1" ht="20.100000000000001" customHeight="1" x14ac:dyDescent="0.15">
      <c r="A15" s="282" t="s">
        <v>63</v>
      </c>
      <c r="B15" s="282"/>
      <c r="C15" s="288"/>
      <c r="D15" s="282"/>
      <c r="E15" s="11" t="s">
        <v>42</v>
      </c>
      <c r="F15" s="6">
        <v>0</v>
      </c>
      <c r="G15" s="282"/>
      <c r="H15" s="293">
        <f>SUM(H14)</f>
        <v>0</v>
      </c>
    </row>
    <row r="16" spans="1:8" s="4" customFormat="1" ht="20.100000000000001" customHeight="1" x14ac:dyDescent="0.15">
      <c r="A16" s="283"/>
      <c r="B16" s="283"/>
      <c r="C16" s="289"/>
      <c r="D16" s="283"/>
      <c r="E16" s="12" t="s">
        <v>43</v>
      </c>
      <c r="F16" s="8">
        <v>0</v>
      </c>
      <c r="G16" s="283"/>
      <c r="H16" s="294"/>
    </row>
    <row r="17" spans="1:8" s="2" customFormat="1" ht="20.100000000000001" customHeight="1" x14ac:dyDescent="0.25">
      <c r="A17" s="27"/>
      <c r="B17" s="28"/>
      <c r="C17" s="29"/>
      <c r="D17" s="30"/>
      <c r="E17" s="286"/>
      <c r="F17" s="287"/>
      <c r="G17" s="31"/>
      <c r="H17" s="30"/>
    </row>
    <row r="18" spans="1:8" s="4" customFormat="1" ht="20.100000000000001" customHeight="1" x14ac:dyDescent="0.15">
      <c r="A18" s="282" t="s">
        <v>66</v>
      </c>
      <c r="B18" s="282"/>
      <c r="C18" s="288"/>
      <c r="D18" s="282"/>
      <c r="E18" s="11" t="s">
        <v>1</v>
      </c>
      <c r="F18" s="6">
        <v>0</v>
      </c>
      <c r="G18" s="282"/>
      <c r="H18" s="293">
        <f>SUM(H17:H17)</f>
        <v>0</v>
      </c>
    </row>
    <row r="19" spans="1:8" s="4" customFormat="1" ht="20.100000000000001" customHeight="1" x14ac:dyDescent="0.15">
      <c r="A19" s="283"/>
      <c r="B19" s="283"/>
      <c r="C19" s="289"/>
      <c r="D19" s="283"/>
      <c r="E19" s="12" t="s">
        <v>0</v>
      </c>
      <c r="F19" s="8">
        <v>0</v>
      </c>
      <c r="G19" s="283"/>
      <c r="H19" s="294"/>
    </row>
    <row r="20" spans="1:8" s="2" customFormat="1" ht="20.100000000000001" customHeight="1" x14ac:dyDescent="0.25">
      <c r="A20" s="27" t="s">
        <v>103</v>
      </c>
      <c r="B20" s="28" t="s">
        <v>212</v>
      </c>
      <c r="C20" s="29" t="s">
        <v>106</v>
      </c>
      <c r="D20" s="30" t="s">
        <v>109</v>
      </c>
      <c r="E20" s="286" t="s">
        <v>112</v>
      </c>
      <c r="F20" s="287"/>
      <c r="G20" s="31">
        <v>16</v>
      </c>
      <c r="H20" s="30">
        <v>35600</v>
      </c>
    </row>
    <row r="21" spans="1:8" s="2" customFormat="1" ht="20.100000000000001" customHeight="1" x14ac:dyDescent="0.25">
      <c r="A21" s="27" t="s">
        <v>104</v>
      </c>
      <c r="B21" s="28" t="s">
        <v>213</v>
      </c>
      <c r="C21" s="29" t="s">
        <v>107</v>
      </c>
      <c r="D21" s="30" t="s">
        <v>110</v>
      </c>
      <c r="E21" s="286" t="s">
        <v>113</v>
      </c>
      <c r="F21" s="287"/>
      <c r="G21" s="31">
        <v>4</v>
      </c>
      <c r="H21" s="30">
        <v>76000</v>
      </c>
    </row>
    <row r="22" spans="1:8" s="2" customFormat="1" ht="20.100000000000001" customHeight="1" x14ac:dyDescent="0.25">
      <c r="A22" s="37" t="s">
        <v>105</v>
      </c>
      <c r="B22" s="38" t="s">
        <v>214</v>
      </c>
      <c r="C22" s="39" t="s">
        <v>108</v>
      </c>
      <c r="D22" s="40" t="s">
        <v>111</v>
      </c>
      <c r="E22" s="290" t="s">
        <v>32</v>
      </c>
      <c r="F22" s="291"/>
      <c r="G22" s="41">
        <v>5</v>
      </c>
      <c r="H22" s="40">
        <v>85900</v>
      </c>
    </row>
    <row r="23" spans="1:8" s="4" customFormat="1" ht="20.100000000000001" customHeight="1" x14ac:dyDescent="0.15">
      <c r="A23" s="282" t="s">
        <v>67</v>
      </c>
      <c r="B23" s="282"/>
      <c r="C23" s="288"/>
      <c r="D23" s="282"/>
      <c r="E23" s="11" t="s">
        <v>1</v>
      </c>
      <c r="F23" s="6">
        <v>3</v>
      </c>
      <c r="G23" s="292">
        <f>SUM(G20:G22)</f>
        <v>25</v>
      </c>
      <c r="H23" s="293">
        <f>SUM(H20:H22)</f>
        <v>197500</v>
      </c>
    </row>
    <row r="24" spans="1:8" s="4" customFormat="1" ht="20.100000000000001" customHeight="1" x14ac:dyDescent="0.15">
      <c r="A24" s="283"/>
      <c r="B24" s="283"/>
      <c r="C24" s="289"/>
      <c r="D24" s="283"/>
      <c r="E24" s="12" t="s">
        <v>0</v>
      </c>
      <c r="F24" s="8">
        <v>0</v>
      </c>
      <c r="G24" s="283"/>
      <c r="H24" s="294"/>
    </row>
    <row r="25" spans="1:8" s="2" customFormat="1" ht="20.100000000000001" customHeight="1" x14ac:dyDescent="0.25">
      <c r="A25" s="27"/>
      <c r="B25" s="28"/>
      <c r="C25" s="29"/>
      <c r="D25" s="30"/>
      <c r="E25" s="286" t="s">
        <v>32</v>
      </c>
      <c r="F25" s="287"/>
      <c r="G25" s="31"/>
      <c r="H25" s="30"/>
    </row>
    <row r="26" spans="1:8" s="4" customFormat="1" ht="20.100000000000001" customHeight="1" x14ac:dyDescent="0.15">
      <c r="A26" s="282" t="s">
        <v>68</v>
      </c>
      <c r="B26" s="282"/>
      <c r="C26" s="288"/>
      <c r="D26" s="282"/>
      <c r="E26" s="11" t="s">
        <v>1</v>
      </c>
      <c r="F26" s="6">
        <v>0</v>
      </c>
      <c r="G26" s="282"/>
      <c r="H26" s="293">
        <f>SUM(H25:H25)</f>
        <v>0</v>
      </c>
    </row>
    <row r="27" spans="1:8" s="4" customFormat="1" ht="20.100000000000001" customHeight="1" x14ac:dyDescent="0.15">
      <c r="A27" s="283"/>
      <c r="B27" s="283"/>
      <c r="C27" s="289"/>
      <c r="D27" s="283"/>
      <c r="E27" s="12" t="s">
        <v>0</v>
      </c>
      <c r="F27" s="8">
        <v>0</v>
      </c>
      <c r="G27" s="283"/>
      <c r="H27" s="294"/>
    </row>
    <row r="28" spans="1:8" s="2" customFormat="1" ht="20.100000000000001" customHeight="1" x14ac:dyDescent="0.25">
      <c r="A28" s="27"/>
      <c r="B28" s="28"/>
      <c r="C28" s="29"/>
      <c r="D28" s="30"/>
      <c r="E28" s="286" t="s">
        <v>32</v>
      </c>
      <c r="F28" s="287"/>
      <c r="G28" s="31"/>
      <c r="H28" s="30"/>
    </row>
    <row r="29" spans="1:8" s="4" customFormat="1" ht="20.100000000000001" customHeight="1" x14ac:dyDescent="0.15">
      <c r="A29" s="282" t="s">
        <v>69</v>
      </c>
      <c r="B29" s="282"/>
      <c r="C29" s="288"/>
      <c r="D29" s="282"/>
      <c r="E29" s="11" t="s">
        <v>1</v>
      </c>
      <c r="F29" s="6">
        <v>0</v>
      </c>
      <c r="G29" s="282"/>
      <c r="H29" s="293">
        <f>SUM(H28:H28)</f>
        <v>0</v>
      </c>
    </row>
    <row r="30" spans="1:8" s="4" customFormat="1" ht="20.100000000000001" customHeight="1" x14ac:dyDescent="0.15">
      <c r="A30" s="283"/>
      <c r="B30" s="283"/>
      <c r="C30" s="289"/>
      <c r="D30" s="283"/>
      <c r="E30" s="12" t="s">
        <v>0</v>
      </c>
      <c r="F30" s="8">
        <v>0</v>
      </c>
      <c r="G30" s="283"/>
      <c r="H30" s="294"/>
    </row>
    <row r="31" spans="1:8" s="2" customFormat="1" ht="20.100000000000001" customHeight="1" x14ac:dyDescent="0.25">
      <c r="A31" s="27" t="s">
        <v>157</v>
      </c>
      <c r="B31" s="28" t="s">
        <v>215</v>
      </c>
      <c r="C31" s="29" t="s">
        <v>160</v>
      </c>
      <c r="D31" s="30" t="s">
        <v>109</v>
      </c>
      <c r="E31" s="286" t="s">
        <v>32</v>
      </c>
      <c r="F31" s="287"/>
      <c r="G31" s="31">
        <v>4</v>
      </c>
      <c r="H31" s="30">
        <v>122000</v>
      </c>
    </row>
    <row r="32" spans="1:8" s="2" customFormat="1" ht="20.100000000000001" customHeight="1" x14ac:dyDescent="0.25">
      <c r="A32" s="27" t="s">
        <v>158</v>
      </c>
      <c r="B32" s="28" t="s">
        <v>215</v>
      </c>
      <c r="C32" s="29" t="s">
        <v>161</v>
      </c>
      <c r="D32" s="30" t="s">
        <v>110</v>
      </c>
      <c r="E32" s="286" t="s">
        <v>32</v>
      </c>
      <c r="F32" s="287"/>
      <c r="G32" s="31">
        <v>4</v>
      </c>
      <c r="H32" s="30">
        <v>120000</v>
      </c>
    </row>
    <row r="33" spans="1:8" s="2" customFormat="1" ht="20.100000000000001" customHeight="1" x14ac:dyDescent="0.25">
      <c r="A33" s="37" t="s">
        <v>159</v>
      </c>
      <c r="B33" s="38" t="s">
        <v>216</v>
      </c>
      <c r="C33" s="39" t="s">
        <v>162</v>
      </c>
      <c r="D33" s="30" t="s">
        <v>166</v>
      </c>
      <c r="E33" s="290" t="s">
        <v>32</v>
      </c>
      <c r="F33" s="291"/>
      <c r="G33" s="41">
        <v>5</v>
      </c>
      <c r="H33" s="40">
        <v>48200</v>
      </c>
    </row>
    <row r="34" spans="1:8" s="4" customFormat="1" ht="20.100000000000001" customHeight="1" x14ac:dyDescent="0.15">
      <c r="A34" s="282" t="s">
        <v>70</v>
      </c>
      <c r="B34" s="282"/>
      <c r="C34" s="288"/>
      <c r="D34" s="282"/>
      <c r="E34" s="11" t="s">
        <v>1</v>
      </c>
      <c r="F34" s="6">
        <v>3</v>
      </c>
      <c r="G34" s="292">
        <f>SUM(G31:G33)</f>
        <v>13</v>
      </c>
      <c r="H34" s="293">
        <f>SUM(H31:H33)</f>
        <v>290200</v>
      </c>
    </row>
    <row r="35" spans="1:8" s="4" customFormat="1" ht="20.100000000000001" customHeight="1" x14ac:dyDescent="0.15">
      <c r="A35" s="283"/>
      <c r="B35" s="283"/>
      <c r="C35" s="289"/>
      <c r="D35" s="283"/>
      <c r="E35" s="12" t="s">
        <v>0</v>
      </c>
      <c r="F35" s="8">
        <v>0</v>
      </c>
      <c r="G35" s="283"/>
      <c r="H35" s="294"/>
    </row>
    <row r="36" spans="1:8" s="2" customFormat="1" ht="20.100000000000001" customHeight="1" x14ac:dyDescent="0.25">
      <c r="A36" s="27" t="s">
        <v>163</v>
      </c>
      <c r="B36" s="28" t="s">
        <v>217</v>
      </c>
      <c r="C36" s="29" t="s">
        <v>164</v>
      </c>
      <c r="D36" s="30" t="s">
        <v>166</v>
      </c>
      <c r="E36" s="286" t="s">
        <v>32</v>
      </c>
      <c r="F36" s="287"/>
      <c r="G36" s="31">
        <v>7</v>
      </c>
      <c r="H36" s="30">
        <v>58300</v>
      </c>
    </row>
    <row r="37" spans="1:8" s="4" customFormat="1" ht="20.100000000000001" customHeight="1" x14ac:dyDescent="0.15">
      <c r="A37" s="282" t="s">
        <v>71</v>
      </c>
      <c r="B37" s="282"/>
      <c r="C37" s="288"/>
      <c r="D37" s="282"/>
      <c r="E37" s="11" t="s">
        <v>1</v>
      </c>
      <c r="F37" s="6">
        <v>1</v>
      </c>
      <c r="G37" s="292">
        <f>SUM(G36:G36)</f>
        <v>7</v>
      </c>
      <c r="H37" s="293">
        <f>SUM(H36:H36)</f>
        <v>58300</v>
      </c>
    </row>
    <row r="38" spans="1:8" s="4" customFormat="1" ht="20.100000000000001" customHeight="1" x14ac:dyDescent="0.15">
      <c r="A38" s="283"/>
      <c r="B38" s="283"/>
      <c r="C38" s="289"/>
      <c r="D38" s="283"/>
      <c r="E38" s="12" t="s">
        <v>0</v>
      </c>
      <c r="F38" s="8">
        <v>0</v>
      </c>
      <c r="G38" s="283"/>
      <c r="H38" s="294"/>
    </row>
    <row r="39" spans="1:8" s="2" customFormat="1" ht="20.100000000000001" customHeight="1" x14ac:dyDescent="0.25">
      <c r="A39" s="52" t="s">
        <v>169</v>
      </c>
      <c r="B39" s="58" t="s">
        <v>214</v>
      </c>
      <c r="C39" s="53" t="s">
        <v>182</v>
      </c>
      <c r="D39" s="30" t="s">
        <v>109</v>
      </c>
      <c r="E39" s="286" t="s">
        <v>32</v>
      </c>
      <c r="F39" s="287"/>
      <c r="G39" s="31">
        <v>8</v>
      </c>
      <c r="H39" s="30">
        <v>240000</v>
      </c>
    </row>
    <row r="40" spans="1:8" s="2" customFormat="1" ht="20.100000000000001" customHeight="1" x14ac:dyDescent="0.25">
      <c r="A40" s="52" t="s">
        <v>172</v>
      </c>
      <c r="B40" s="61" t="s">
        <v>218</v>
      </c>
      <c r="C40" s="53" t="s">
        <v>177</v>
      </c>
      <c r="D40" s="30" t="s">
        <v>109</v>
      </c>
      <c r="E40" s="286" t="s">
        <v>32</v>
      </c>
      <c r="F40" s="287"/>
      <c r="G40" s="31">
        <v>7</v>
      </c>
      <c r="H40" s="30">
        <v>207400</v>
      </c>
    </row>
    <row r="41" spans="1:8" s="2" customFormat="1" ht="20.100000000000001" customHeight="1" x14ac:dyDescent="0.25">
      <c r="A41" s="52" t="s">
        <v>174</v>
      </c>
      <c r="B41" s="77" t="s">
        <v>214</v>
      </c>
      <c r="C41" s="78" t="s">
        <v>203</v>
      </c>
      <c r="D41" s="30" t="s">
        <v>109</v>
      </c>
      <c r="E41" s="286" t="s">
        <v>32</v>
      </c>
      <c r="F41" s="287"/>
      <c r="G41" s="31">
        <v>5</v>
      </c>
      <c r="H41" s="30">
        <v>67300</v>
      </c>
    </row>
    <row r="42" spans="1:8" s="4" customFormat="1" ht="20.100000000000001" customHeight="1" x14ac:dyDescent="0.15">
      <c r="A42" s="282" t="s">
        <v>72</v>
      </c>
      <c r="B42" s="282"/>
      <c r="C42" s="288"/>
      <c r="D42" s="282"/>
      <c r="E42" s="11" t="s">
        <v>1</v>
      </c>
      <c r="F42" s="6">
        <v>3</v>
      </c>
      <c r="G42" s="292">
        <f>SUM(G39:G41)</f>
        <v>20</v>
      </c>
      <c r="H42" s="293">
        <f>SUM(H39:H41)</f>
        <v>514700</v>
      </c>
    </row>
    <row r="43" spans="1:8" s="4" customFormat="1" ht="20.100000000000001" customHeight="1" x14ac:dyDescent="0.15">
      <c r="A43" s="283"/>
      <c r="B43" s="283"/>
      <c r="C43" s="289"/>
      <c r="D43" s="283"/>
      <c r="E43" s="12" t="s">
        <v>0</v>
      </c>
      <c r="F43" s="8">
        <v>0</v>
      </c>
      <c r="G43" s="283"/>
      <c r="H43" s="294"/>
    </row>
    <row r="44" spans="1:8" s="2" customFormat="1" ht="20.100000000000001" customHeight="1" x14ac:dyDescent="0.25">
      <c r="A44" s="52" t="s">
        <v>189</v>
      </c>
      <c r="B44" s="69" t="s">
        <v>214</v>
      </c>
      <c r="C44" s="63" t="s">
        <v>183</v>
      </c>
      <c r="D44" s="30" t="s">
        <v>109</v>
      </c>
      <c r="E44" s="286" t="s">
        <v>32</v>
      </c>
      <c r="F44" s="287"/>
      <c r="G44" s="31">
        <v>15</v>
      </c>
      <c r="H44" s="30">
        <v>450000</v>
      </c>
    </row>
    <row r="45" spans="1:8" s="2" customFormat="1" ht="20.100000000000001" customHeight="1" x14ac:dyDescent="0.25">
      <c r="A45" s="62" t="s">
        <v>194</v>
      </c>
      <c r="B45" s="70" t="s">
        <v>213</v>
      </c>
      <c r="C45" s="64" t="s">
        <v>206</v>
      </c>
      <c r="D45" s="30" t="s">
        <v>109</v>
      </c>
      <c r="E45" s="286" t="s">
        <v>32</v>
      </c>
      <c r="F45" s="287"/>
      <c r="G45" s="31">
        <v>4</v>
      </c>
      <c r="H45" s="30">
        <v>88900</v>
      </c>
    </row>
    <row r="46" spans="1:8" s="4" customFormat="1" ht="20.100000000000001" customHeight="1" x14ac:dyDescent="0.15">
      <c r="A46" s="282" t="s">
        <v>73</v>
      </c>
      <c r="B46" s="282"/>
      <c r="C46" s="288"/>
      <c r="D46" s="282"/>
      <c r="E46" s="11" t="s">
        <v>1</v>
      </c>
      <c r="F46" s="6">
        <v>2</v>
      </c>
      <c r="G46" s="292">
        <f>SUM(G44:G45)</f>
        <v>19</v>
      </c>
      <c r="H46" s="293">
        <f>SUM(H44:H45)</f>
        <v>538900</v>
      </c>
    </row>
    <row r="47" spans="1:8" s="4" customFormat="1" ht="20.100000000000001" customHeight="1" x14ac:dyDescent="0.15">
      <c r="A47" s="283"/>
      <c r="B47" s="283"/>
      <c r="C47" s="289"/>
      <c r="D47" s="283"/>
      <c r="E47" s="12" t="s">
        <v>0</v>
      </c>
      <c r="F47" s="8">
        <v>0</v>
      </c>
      <c r="G47" s="283"/>
      <c r="H47" s="294"/>
    </row>
    <row r="48" spans="1:8" s="4" customFormat="1" ht="20.100000000000001" customHeight="1" x14ac:dyDescent="0.15">
      <c r="A48" s="299" t="s">
        <v>16</v>
      </c>
      <c r="B48" s="299"/>
      <c r="C48" s="301"/>
      <c r="D48" s="299"/>
      <c r="E48" s="13" t="s">
        <v>1</v>
      </c>
      <c r="F48" s="14">
        <f>SUM(F6,F9,F12,F15,F18,F23,F26,F29,F34,F37,F42,F46)</f>
        <v>14</v>
      </c>
      <c r="G48" s="297">
        <f>SUM(G6,G9,G12,G15,G18,G23,G26,G29,G34,G37,G42,G46)</f>
        <v>96</v>
      </c>
      <c r="H48" s="295">
        <f>SUM(H6,H9,H12,H15,H18,H23,H26,H29,H34,H37,H42,H46)</f>
        <v>1674900</v>
      </c>
    </row>
    <row r="49" spans="1:8" ht="20.100000000000001" customHeight="1" x14ac:dyDescent="0.15">
      <c r="A49" s="300"/>
      <c r="B49" s="300"/>
      <c r="C49" s="302"/>
      <c r="D49" s="300"/>
      <c r="E49" s="15" t="s">
        <v>0</v>
      </c>
      <c r="F49" s="16">
        <f>SUM(F7,F10,F13,F16,F19,F24,F27,F30,F35,F38,F43,F47)</f>
        <v>0</v>
      </c>
      <c r="G49" s="298"/>
      <c r="H49" s="296"/>
    </row>
    <row r="50" spans="1:8" ht="15" customHeight="1" x14ac:dyDescent="0.15"/>
    <row r="51" spans="1:8" ht="15" customHeight="1" x14ac:dyDescent="0.15"/>
    <row r="52" spans="1:8" ht="15" customHeight="1" x14ac:dyDescent="0.15"/>
    <row r="53" spans="1:8" ht="15" customHeight="1" x14ac:dyDescent="0.15"/>
    <row r="54" spans="1:8" ht="15" customHeight="1" x14ac:dyDescent="0.15"/>
    <row r="55" spans="1:8" ht="15" customHeight="1" x14ac:dyDescent="0.15"/>
    <row r="56" spans="1:8" ht="15" customHeight="1" x14ac:dyDescent="0.15"/>
    <row r="57" spans="1:8" ht="15" customHeight="1" x14ac:dyDescent="0.15"/>
    <row r="58" spans="1:8" ht="15" customHeight="1" x14ac:dyDescent="0.15"/>
    <row r="59" spans="1:8" ht="15" customHeight="1" x14ac:dyDescent="0.15"/>
    <row r="60" spans="1:8" ht="15" customHeight="1" x14ac:dyDescent="0.15"/>
    <row r="61" spans="1:8" ht="15" customHeight="1" x14ac:dyDescent="0.15"/>
    <row r="62" spans="1:8" ht="15" customHeight="1" x14ac:dyDescent="0.15"/>
    <row r="63" spans="1:8" ht="15" customHeight="1" x14ac:dyDescent="0.15"/>
    <row r="64" spans="1:8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</sheetData>
  <mergeCells count="99">
    <mergeCell ref="H15:H16"/>
    <mergeCell ref="A15:A16"/>
    <mergeCell ref="B15:B16"/>
    <mergeCell ref="C15:C16"/>
    <mergeCell ref="D15:D16"/>
    <mergeCell ref="G15:G16"/>
    <mergeCell ref="H9:H10"/>
    <mergeCell ref="G9:G10"/>
    <mergeCell ref="E11:F11"/>
    <mergeCell ref="A12:A13"/>
    <mergeCell ref="B12:B13"/>
    <mergeCell ref="C12:C13"/>
    <mergeCell ref="D12:D13"/>
    <mergeCell ref="G12:G13"/>
    <mergeCell ref="H12:H13"/>
    <mergeCell ref="H6:H7"/>
    <mergeCell ref="A2:H2"/>
    <mergeCell ref="E4:F4"/>
    <mergeCell ref="E5:F5"/>
    <mergeCell ref="A6:A7"/>
    <mergeCell ref="B6:B7"/>
    <mergeCell ref="C6:C7"/>
    <mergeCell ref="D6:D7"/>
    <mergeCell ref="G6:G7"/>
    <mergeCell ref="E8:F8"/>
    <mergeCell ref="A9:A10"/>
    <mergeCell ref="B9:B10"/>
    <mergeCell ref="C9:C10"/>
    <mergeCell ref="D9:D10"/>
    <mergeCell ref="E14:F14"/>
    <mergeCell ref="E25:F25"/>
    <mergeCell ref="A26:A27"/>
    <mergeCell ref="B26:B27"/>
    <mergeCell ref="C26:C27"/>
    <mergeCell ref="D26:D27"/>
    <mergeCell ref="E17:F17"/>
    <mergeCell ref="A18:A19"/>
    <mergeCell ref="B18:B19"/>
    <mergeCell ref="C18:C19"/>
    <mergeCell ref="D18:D19"/>
    <mergeCell ref="E21:F21"/>
    <mergeCell ref="G18:G19"/>
    <mergeCell ref="H18:H19"/>
    <mergeCell ref="E20:F20"/>
    <mergeCell ref="E22:F22"/>
    <mergeCell ref="A23:A24"/>
    <mergeCell ref="B23:B24"/>
    <mergeCell ref="C23:C24"/>
    <mergeCell ref="D23:D24"/>
    <mergeCell ref="G23:G24"/>
    <mergeCell ref="H23:H24"/>
    <mergeCell ref="E31:F31"/>
    <mergeCell ref="E33:F33"/>
    <mergeCell ref="A34:A35"/>
    <mergeCell ref="B34:B35"/>
    <mergeCell ref="C34:C35"/>
    <mergeCell ref="D34:D35"/>
    <mergeCell ref="E32:F32"/>
    <mergeCell ref="G26:G27"/>
    <mergeCell ref="H26:H27"/>
    <mergeCell ref="E28:F28"/>
    <mergeCell ref="A29:A30"/>
    <mergeCell ref="B29:B30"/>
    <mergeCell ref="C29:C30"/>
    <mergeCell ref="D29:D30"/>
    <mergeCell ref="G29:G30"/>
    <mergeCell ref="H29:H30"/>
    <mergeCell ref="E39:F39"/>
    <mergeCell ref="A42:A43"/>
    <mergeCell ref="B42:B43"/>
    <mergeCell ref="C42:C43"/>
    <mergeCell ref="D42:D43"/>
    <mergeCell ref="E40:F40"/>
    <mergeCell ref="E41:F41"/>
    <mergeCell ref="G34:G35"/>
    <mergeCell ref="H34:H35"/>
    <mergeCell ref="E36:F36"/>
    <mergeCell ref="A37:A38"/>
    <mergeCell ref="B37:B38"/>
    <mergeCell ref="C37:C38"/>
    <mergeCell ref="D37:D38"/>
    <mergeCell ref="G37:G38"/>
    <mergeCell ref="H37:H38"/>
    <mergeCell ref="H48:H49"/>
    <mergeCell ref="A48:A49"/>
    <mergeCell ref="B48:B49"/>
    <mergeCell ref="C48:C49"/>
    <mergeCell ref="D48:D49"/>
    <mergeCell ref="G48:G49"/>
    <mergeCell ref="G42:G43"/>
    <mergeCell ref="H42:H43"/>
    <mergeCell ref="E44:F44"/>
    <mergeCell ref="A46:A47"/>
    <mergeCell ref="B46:B47"/>
    <mergeCell ref="C46:C47"/>
    <mergeCell ref="D46:D47"/>
    <mergeCell ref="G46:G47"/>
    <mergeCell ref="H46:H47"/>
    <mergeCell ref="E45:F45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예술감독</vt:lpstr>
      <vt:lpstr>사무국장</vt:lpstr>
      <vt:lpstr>경영관리팀</vt:lpstr>
      <vt:lpstr>작품개발팀</vt:lpstr>
      <vt:lpstr>공연기획팀</vt:lpstr>
      <vt:lpstr>홍보마케팅팀</vt:lpstr>
      <vt:lpstr>어린이청소년극연구소</vt:lpstr>
      <vt:lpstr>무대기술팀</vt:lpstr>
      <vt:lpstr>경영관리팀!Print_Area</vt:lpstr>
      <vt:lpstr>공연기획팀!Print_Area</vt:lpstr>
      <vt:lpstr>무대기술팀!Print_Area</vt:lpstr>
      <vt:lpstr>어린이청소년극연구소!Print_Area</vt:lpstr>
      <vt:lpstr>작품개발팀!Print_Area</vt:lpstr>
      <vt:lpstr>홍보마케팅팀!Print_Area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박지민</cp:lastModifiedBy>
  <cp:lastPrinted>2022-08-02T02:32:15Z</cp:lastPrinted>
  <dcterms:created xsi:type="dcterms:W3CDTF">2011-02-21T01:32:16Z</dcterms:created>
  <dcterms:modified xsi:type="dcterms:W3CDTF">2023-04-27T08:28:54Z</dcterms:modified>
</cp:coreProperties>
</file>